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THE BESS\2  いろいろ\DESKTOP\"/>
    </mc:Choice>
  </mc:AlternateContent>
  <xr:revisionPtr revIDLastSave="0" documentId="13_ncr:1_{5B052C1F-D41F-46D5-A654-EA13B628040E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注文書" sheetId="1" r:id="rId1"/>
    <sheet name="ORDER" sheetId="4" r:id="rId2"/>
    <sheet name="集計" sheetId="6" r:id="rId3"/>
  </sheets>
  <definedNames>
    <definedName name="_xlnm.Print_Area" localSheetId="1">ORDER!$A$8:$J$24</definedName>
    <definedName name="_xlnm.Print_Area" localSheetId="2">集計!$A$1:$I$91</definedName>
    <definedName name="_xlnm.Print_Area" localSheetId="0">注文書!$A$1:$H$30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7" i="6" l="1"/>
  <c r="H64" i="4"/>
  <c r="D15" i="1" s="1"/>
  <c r="H63" i="4"/>
  <c r="I63" i="4"/>
  <c r="G85" i="6"/>
  <c r="G86" i="6"/>
  <c r="G87" i="6"/>
  <c r="H87" i="6"/>
  <c r="H86" i="6"/>
  <c r="H85" i="6"/>
  <c r="H84" i="6"/>
  <c r="I84" i="6"/>
  <c r="G84" i="6"/>
  <c r="G64" i="4"/>
  <c r="L87" i="6" l="1"/>
  <c r="I86" i="6"/>
  <c r="I85" i="6"/>
  <c r="I87" i="6"/>
  <c r="I64" i="4"/>
  <c r="E15" i="1" s="1"/>
  <c r="G63" i="4"/>
  <c r="D14" i="1"/>
  <c r="H4" i="6"/>
  <c r="E14" i="1" l="1"/>
  <c r="I6" i="4"/>
  <c r="D8" i="1" s="1"/>
  <c r="H6" i="4"/>
  <c r="J6" i="4" l="1"/>
  <c r="E8" i="1" s="1"/>
  <c r="H41" i="4" l="1"/>
  <c r="I41" i="4"/>
  <c r="J41" i="4" s="1"/>
  <c r="H42" i="4"/>
  <c r="I42" i="4"/>
  <c r="H53" i="4"/>
  <c r="I53" i="4"/>
  <c r="D13" i="1" s="1"/>
  <c r="H65" i="6"/>
  <c r="H67" i="6"/>
  <c r="H69" i="6"/>
  <c r="H71" i="6"/>
  <c r="H73" i="6"/>
  <c r="H75" i="6"/>
  <c r="H77" i="6"/>
  <c r="H79" i="6"/>
  <c r="H66" i="6"/>
  <c r="H68" i="6"/>
  <c r="H70" i="6"/>
  <c r="H72" i="6"/>
  <c r="H74" i="6"/>
  <c r="H76" i="6"/>
  <c r="H78" i="6"/>
  <c r="H64" i="6"/>
  <c r="J42" i="4" l="1"/>
  <c r="J53" i="4"/>
  <c r="E13" i="1" s="1"/>
  <c r="L79" i="6"/>
  <c r="G63" i="6"/>
  <c r="G62" i="6"/>
  <c r="H63" i="6"/>
  <c r="H62" i="6"/>
  <c r="I22" i="4"/>
  <c r="G5" i="6"/>
  <c r="H5" i="6"/>
  <c r="I5" i="6" l="1"/>
  <c r="I62" i="6"/>
  <c r="I63" i="6"/>
  <c r="G4" i="6" l="1"/>
  <c r="I4" i="6" l="1"/>
  <c r="H61" i="6" l="1"/>
  <c r="H59" i="6"/>
  <c r="H60" i="6"/>
  <c r="H55" i="6"/>
  <c r="H56" i="6"/>
  <c r="H57" i="6"/>
  <c r="H58" i="6"/>
  <c r="H54" i="6"/>
  <c r="G56" i="6"/>
  <c r="G61" i="6"/>
  <c r="G60" i="6"/>
  <c r="G59" i="6"/>
  <c r="G58" i="6"/>
  <c r="G57" i="6"/>
  <c r="G55" i="6"/>
  <c r="G54" i="6"/>
  <c r="G64" i="6"/>
  <c r="I64" i="6" s="1"/>
  <c r="G65" i="6"/>
  <c r="I65" i="6" s="1"/>
  <c r="G66" i="6"/>
  <c r="I66" i="6" s="1"/>
  <c r="G67" i="6"/>
  <c r="I67" i="6" s="1"/>
  <c r="G68" i="6"/>
  <c r="I68" i="6" s="1"/>
  <c r="G69" i="6"/>
  <c r="I69" i="6" s="1"/>
  <c r="G70" i="6"/>
  <c r="I70" i="6" s="1"/>
  <c r="G71" i="6"/>
  <c r="I71" i="6" s="1"/>
  <c r="G72" i="6"/>
  <c r="I72" i="6" s="1"/>
  <c r="G73" i="6"/>
  <c r="I73" i="6" s="1"/>
  <c r="G74" i="6"/>
  <c r="I74" i="6" s="1"/>
  <c r="G75" i="6"/>
  <c r="I75" i="6" s="1"/>
  <c r="G76" i="6"/>
  <c r="I76" i="6" s="1"/>
  <c r="G77" i="6"/>
  <c r="I77" i="6" s="1"/>
  <c r="G78" i="6"/>
  <c r="I78" i="6" s="1"/>
  <c r="G79" i="6"/>
  <c r="I79" i="6" s="1"/>
  <c r="D11" i="1"/>
  <c r="M79" i="6" l="1"/>
  <c r="L63" i="6"/>
  <c r="E12" i="1"/>
  <c r="I54" i="6"/>
  <c r="D12" i="1"/>
  <c r="I55" i="6"/>
  <c r="I59" i="6"/>
  <c r="I60" i="6"/>
  <c r="I56" i="6"/>
  <c r="I58" i="6"/>
  <c r="I61" i="6"/>
  <c r="I57" i="6"/>
  <c r="M63" i="6" l="1"/>
  <c r="I23" i="4"/>
  <c r="D10" i="1" s="1"/>
  <c r="H27" i="6"/>
  <c r="H28" i="6"/>
  <c r="H29" i="6"/>
  <c r="H30" i="6"/>
  <c r="H31" i="6"/>
  <c r="H32" i="6"/>
  <c r="H33" i="6"/>
  <c r="H25" i="6"/>
  <c r="H26" i="6"/>
  <c r="H21" i="6"/>
  <c r="H22" i="6"/>
  <c r="H23" i="6"/>
  <c r="H24" i="6"/>
  <c r="H20" i="6"/>
  <c r="L33" i="6" l="1"/>
  <c r="G33" i="6"/>
  <c r="I33" i="6" s="1"/>
  <c r="G32" i="6"/>
  <c r="I32" i="6" s="1"/>
  <c r="G31" i="6"/>
  <c r="I31" i="6" s="1"/>
  <c r="G30" i="6"/>
  <c r="I30" i="6" s="1"/>
  <c r="G29" i="6"/>
  <c r="I29" i="6" s="1"/>
  <c r="G28" i="6"/>
  <c r="I28" i="6" s="1"/>
  <c r="G27" i="6"/>
  <c r="I27" i="6" s="1"/>
  <c r="G26" i="6"/>
  <c r="I26" i="6" s="1"/>
  <c r="G25" i="6"/>
  <c r="I25" i="6" s="1"/>
  <c r="G24" i="6"/>
  <c r="I24" i="6" s="1"/>
  <c r="G23" i="6"/>
  <c r="I23" i="6" s="1"/>
  <c r="G22" i="6"/>
  <c r="I22" i="6" s="1"/>
  <c r="G21" i="6"/>
  <c r="I21" i="6" s="1"/>
  <c r="G20" i="6"/>
  <c r="I20" i="6" s="1"/>
  <c r="H23" i="4"/>
  <c r="J23" i="4" s="1"/>
  <c r="E10" i="1" s="1"/>
  <c r="H22" i="4"/>
  <c r="M33" i="6" l="1"/>
  <c r="G9" i="6"/>
  <c r="H19" i="6"/>
  <c r="I19" i="6" s="1"/>
  <c r="H13" i="6"/>
  <c r="I13" i="6" s="1"/>
  <c r="H14" i="6"/>
  <c r="I14" i="6" s="1"/>
  <c r="H18" i="6"/>
  <c r="I18" i="6" s="1"/>
  <c r="J22" i="4" l="1"/>
  <c r="E9" i="1" s="1"/>
  <c r="D9" i="1"/>
  <c r="D18" i="1" s="1"/>
  <c r="H81" i="6" l="1"/>
  <c r="H82" i="6"/>
  <c r="H83" i="6"/>
  <c r="H80" i="6"/>
  <c r="L83" i="6" l="1"/>
  <c r="G83" i="6"/>
  <c r="I83" i="6" s="1"/>
  <c r="G82" i="6"/>
  <c r="I82" i="6" s="1"/>
  <c r="G81" i="6"/>
  <c r="I81" i="6" s="1"/>
  <c r="G80" i="6"/>
  <c r="I80" i="6" s="1"/>
  <c r="M83" i="6" l="1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H53" i="6"/>
  <c r="H51" i="6"/>
  <c r="H49" i="6"/>
  <c r="H37" i="6"/>
  <c r="H39" i="6"/>
  <c r="H41" i="6"/>
  <c r="H43" i="6"/>
  <c r="H45" i="6"/>
  <c r="H47" i="6"/>
  <c r="H35" i="6"/>
  <c r="G35" i="6"/>
  <c r="I53" i="6" l="1"/>
  <c r="I39" i="6"/>
  <c r="I51" i="6"/>
  <c r="I41" i="6"/>
  <c r="I37" i="6"/>
  <c r="I49" i="6"/>
  <c r="I47" i="6"/>
  <c r="I45" i="6"/>
  <c r="I43" i="6"/>
  <c r="I35" i="6"/>
  <c r="H52" i="6" l="1"/>
  <c r="I52" i="6" s="1"/>
  <c r="H50" i="6"/>
  <c r="G36" i="6"/>
  <c r="H36" i="6"/>
  <c r="H38" i="6"/>
  <c r="I38" i="6" s="1"/>
  <c r="H40" i="6"/>
  <c r="I40" i="6" s="1"/>
  <c r="H42" i="6"/>
  <c r="I42" i="6" s="1"/>
  <c r="H44" i="6"/>
  <c r="I44" i="6" s="1"/>
  <c r="H46" i="6"/>
  <c r="I46" i="6" s="1"/>
  <c r="H48" i="6"/>
  <c r="I48" i="6" s="1"/>
  <c r="H34" i="6"/>
  <c r="I50" i="6" l="1"/>
  <c r="I89" i="6" s="1"/>
  <c r="I88" i="6"/>
  <c r="L53" i="6"/>
  <c r="E11" i="1"/>
  <c r="F19" i="1" s="1"/>
  <c r="I36" i="6"/>
  <c r="G34" i="6" l="1"/>
  <c r="I34" i="6" s="1"/>
  <c r="M53" i="6" s="1"/>
  <c r="G13" i="6" l="1"/>
  <c r="H15" i="6" l="1"/>
  <c r="I15" i="6" s="1"/>
  <c r="H16" i="6"/>
  <c r="I16" i="6" s="1"/>
  <c r="H17" i="6"/>
  <c r="I17" i="6" s="1"/>
  <c r="H6" i="6"/>
  <c r="H7" i="6"/>
  <c r="I7" i="6" s="1"/>
  <c r="H8" i="6"/>
  <c r="I8" i="6" s="1"/>
  <c r="H9" i="6"/>
  <c r="I9" i="6" s="1"/>
  <c r="H10" i="6"/>
  <c r="I10" i="6" s="1"/>
  <c r="H11" i="6"/>
  <c r="I11" i="6" s="1"/>
  <c r="H12" i="6"/>
  <c r="I12" i="6" s="1"/>
  <c r="G16" i="6"/>
  <c r="G17" i="6"/>
  <c r="G6" i="6"/>
  <c r="G7" i="6"/>
  <c r="G8" i="6"/>
  <c r="G12" i="6"/>
  <c r="G10" i="6"/>
  <c r="G11" i="6"/>
  <c r="G18" i="6"/>
  <c r="G19" i="6"/>
  <c r="G14" i="6"/>
  <c r="G15" i="6"/>
  <c r="I6" i="6" l="1"/>
  <c r="L19" i="6"/>
  <c r="M19" i="6" l="1"/>
  <c r="I90" i="6" l="1"/>
  <c r="I91" i="6" s="1"/>
  <c r="F20" i="1" l="1"/>
  <c r="F21" i="1" l="1"/>
</calcChain>
</file>

<file path=xl/sharedStrings.xml><?xml version="1.0" encoding="utf-8"?>
<sst xmlns="http://schemas.openxmlformats.org/spreadsheetml/2006/main" count="361" uniqueCount="124">
  <si>
    <t>消費税</t>
    <rPh sb="0" eb="3">
      <t>ショウヒゼイ</t>
    </rPh>
    <phoneticPr fontId="3"/>
  </si>
  <si>
    <t>M</t>
    <phoneticPr fontId="2"/>
  </si>
  <si>
    <t>S</t>
    <phoneticPr fontId="2"/>
  </si>
  <si>
    <t>金額</t>
    <rPh sb="0" eb="2">
      <t>キンガク</t>
    </rPh>
    <phoneticPr fontId="2"/>
  </si>
  <si>
    <t>数量</t>
    <rPh sb="0" eb="2">
      <t>スウリョウ</t>
    </rPh>
    <phoneticPr fontId="2"/>
  </si>
  <si>
    <t>卸値　　（60％）</t>
    <rPh sb="0" eb="1">
      <t>オロ</t>
    </rPh>
    <rPh sb="1" eb="2">
      <t>ネ</t>
    </rPh>
    <phoneticPr fontId="2"/>
  </si>
  <si>
    <t>サイズ</t>
    <phoneticPr fontId="2"/>
  </si>
  <si>
    <t>商品名</t>
    <rPh sb="0" eb="3">
      <t>ショウヒンメイ</t>
    </rPh>
    <phoneticPr fontId="2"/>
  </si>
  <si>
    <t>品番</t>
    <rPh sb="0" eb="2">
      <t>ヒンバン</t>
    </rPh>
    <phoneticPr fontId="2"/>
  </si>
  <si>
    <t>PH-1-11</t>
    <phoneticPr fontId="2"/>
  </si>
  <si>
    <t>ご注文数</t>
    <rPh sb="1" eb="4">
      <t>チュウモンスウ</t>
    </rPh>
    <phoneticPr fontId="2"/>
  </si>
  <si>
    <t>上代    　　　（税抜）</t>
    <rPh sb="0" eb="2">
      <t>ジョウダイ</t>
    </rPh>
    <rPh sb="11" eb="12">
      <t>ヌ</t>
    </rPh>
    <phoneticPr fontId="2"/>
  </si>
  <si>
    <t>￥</t>
    <phoneticPr fontId="3"/>
  </si>
  <si>
    <t>QTY</t>
    <phoneticPr fontId="2"/>
  </si>
  <si>
    <t>O R D E R   S H E E T</t>
    <phoneticPr fontId="2"/>
  </si>
  <si>
    <t>バリエーション</t>
    <phoneticPr fontId="2"/>
  </si>
  <si>
    <t>合計数</t>
    <rPh sb="0" eb="3">
      <t>ゴウケイスウ</t>
    </rPh>
    <phoneticPr fontId="2"/>
  </si>
  <si>
    <t>JAN</t>
    <phoneticPr fontId="2"/>
  </si>
  <si>
    <t>帽子柄</t>
    <rPh sb="0" eb="2">
      <t>ボウシ</t>
    </rPh>
    <rPh sb="2" eb="3">
      <t>ガラ</t>
    </rPh>
    <phoneticPr fontId="2"/>
  </si>
  <si>
    <t>THE RIBON</t>
    <phoneticPr fontId="2"/>
  </si>
  <si>
    <t>pattern</t>
    <phoneticPr fontId="2"/>
  </si>
  <si>
    <t>TR-1-12</t>
  </si>
  <si>
    <t>THE RIBON</t>
    <phoneticPr fontId="3"/>
  </si>
  <si>
    <t>小計</t>
    <rPh sb="0" eb="2">
      <t>ショウケイ</t>
    </rPh>
    <phoneticPr fontId="2"/>
  </si>
  <si>
    <t>合計</t>
    <rPh sb="0" eb="2">
      <t>ゴウケイ</t>
    </rPh>
    <phoneticPr fontId="2"/>
  </si>
  <si>
    <t>卸値（60％）</t>
    <rPh sb="0" eb="1">
      <t>オロ</t>
    </rPh>
    <rPh sb="1" eb="2">
      <t>ネ</t>
    </rPh>
    <phoneticPr fontId="2"/>
  </si>
  <si>
    <t>上代</t>
    <rPh sb="0" eb="2">
      <t>ジョウダイ</t>
    </rPh>
    <phoneticPr fontId="2"/>
  </si>
  <si>
    <t>金額</t>
    <rPh sb="0" eb="2">
      <t>キンガク</t>
    </rPh>
    <phoneticPr fontId="3"/>
  </si>
  <si>
    <t xml:space="preserve">  THE RIBON</t>
    <phoneticPr fontId="2"/>
  </si>
  <si>
    <t xml:space="preserve">  POMPOMHAT</t>
    <phoneticPr fontId="2"/>
  </si>
  <si>
    <t>S</t>
    <phoneticPr fontId="3"/>
  </si>
  <si>
    <t>M</t>
    <phoneticPr fontId="3"/>
  </si>
  <si>
    <t>※　合計金額が￥3,3000以上のお買い上げで送料は無料になります。</t>
    <rPh sb="2" eb="4">
      <t>ゴウケイ</t>
    </rPh>
    <rPh sb="4" eb="6">
      <t>キンガク</t>
    </rPh>
    <rPh sb="14" eb="16">
      <t>イジョウ</t>
    </rPh>
    <rPh sb="18" eb="19">
      <t>カ</t>
    </rPh>
    <rPh sb="20" eb="21">
      <t>ア</t>
    </rPh>
    <rPh sb="23" eb="25">
      <t>ソウリョウ</t>
    </rPh>
    <rPh sb="26" eb="28">
      <t>ムリョウ</t>
    </rPh>
    <phoneticPr fontId="2"/>
  </si>
  <si>
    <t>こちらのシートのご記入は不要です。</t>
    <rPh sb="9" eb="11">
      <t>キニュウ</t>
    </rPh>
    <rPh sb="12" eb="14">
      <t>フヨウ</t>
    </rPh>
    <phoneticPr fontId="2"/>
  </si>
  <si>
    <t>ご注文の数量を記入してください。</t>
    <phoneticPr fontId="2"/>
  </si>
  <si>
    <t>グッズ、POM、RIBON、おもちゃ、それぞれのシートの太枠に、</t>
    <phoneticPr fontId="2"/>
  </si>
  <si>
    <t>　 ￥3,3000未満の場合、別途送料￥1100頂戴いたします。</t>
    <rPh sb="9" eb="11">
      <t>ミマン</t>
    </rPh>
    <rPh sb="12" eb="14">
      <t>バアイ</t>
    </rPh>
    <rPh sb="15" eb="17">
      <t>ベット</t>
    </rPh>
    <rPh sb="17" eb="19">
      <t>ソウリョウ</t>
    </rPh>
    <rPh sb="24" eb="26">
      <t>チョウダイ</t>
    </rPh>
    <phoneticPr fontId="2"/>
  </si>
  <si>
    <t>DECOBONE</t>
    <phoneticPr fontId="2"/>
  </si>
  <si>
    <t>黒ギンガム</t>
  </si>
  <si>
    <t>グレーボーダー</t>
  </si>
  <si>
    <t>ポンポン色</t>
    <rPh sb="4" eb="5">
      <t>イロ</t>
    </rPh>
    <phoneticPr fontId="5"/>
  </si>
  <si>
    <t>POM M</t>
    <phoneticPr fontId="3"/>
  </si>
  <si>
    <t>POM POM HAT-M</t>
    <phoneticPr fontId="2"/>
  </si>
  <si>
    <t>POM POM HAT-L</t>
    <phoneticPr fontId="2"/>
  </si>
  <si>
    <t>M</t>
    <phoneticPr fontId="3"/>
  </si>
  <si>
    <t>L</t>
    <phoneticPr fontId="3"/>
  </si>
  <si>
    <t>POM L</t>
    <phoneticPr fontId="3"/>
  </si>
  <si>
    <t>M サイズ</t>
    <phoneticPr fontId="2"/>
  </si>
  <si>
    <t>L サイズ</t>
    <phoneticPr fontId="2"/>
  </si>
  <si>
    <t>POMPOM HAT</t>
    <phoneticPr fontId="2"/>
  </si>
  <si>
    <t>RIB SM</t>
    <phoneticPr fontId="3"/>
  </si>
  <si>
    <t xml:space="preserve">   TR-1-12</t>
  </si>
  <si>
    <t>THE RIBON-L</t>
    <phoneticPr fontId="2"/>
  </si>
  <si>
    <t>THE RIBON-S/ M</t>
    <phoneticPr fontId="2"/>
  </si>
  <si>
    <t>S/Mサイズ</t>
    <phoneticPr fontId="2"/>
  </si>
  <si>
    <t>L</t>
    <phoneticPr fontId="2"/>
  </si>
  <si>
    <t>RIB L</t>
    <phoneticPr fontId="3"/>
  </si>
  <si>
    <t>ひも色</t>
    <rPh sb="2" eb="3">
      <t>イロ</t>
    </rPh>
    <phoneticPr fontId="2"/>
  </si>
  <si>
    <t>オレンジ</t>
    <phoneticPr fontId="2"/>
  </si>
  <si>
    <t>クロ</t>
    <phoneticPr fontId="2"/>
  </si>
  <si>
    <t>グレージュ</t>
    <phoneticPr fontId="2"/>
  </si>
  <si>
    <t>POMPOMHAT</t>
    <phoneticPr fontId="2"/>
  </si>
  <si>
    <t>KABOCHA</t>
  </si>
  <si>
    <t>HW-BOR</t>
  </si>
  <si>
    <t>HW-DOTS BLACK</t>
  </si>
  <si>
    <t>HW-DOTS ORANGE</t>
  </si>
  <si>
    <t>JACK</t>
  </si>
  <si>
    <t>BAKE</t>
  </si>
  <si>
    <t>BAT</t>
  </si>
  <si>
    <t xml:space="preserve">TR-2-14 </t>
  </si>
  <si>
    <t>BAT BOW TIE</t>
  </si>
  <si>
    <t>BOCHA</t>
  </si>
  <si>
    <t>ORANGE CHECK</t>
  </si>
  <si>
    <t>BROWN BOR</t>
  </si>
  <si>
    <t>HALLO</t>
  </si>
  <si>
    <t>TRICK</t>
  </si>
  <si>
    <t>BOO</t>
  </si>
  <si>
    <t>JACK</t>
    <phoneticPr fontId="5"/>
  </si>
  <si>
    <t>黒ギンガム</t>
    <rPh sb="0" eb="1">
      <t>クロ</t>
    </rPh>
    <phoneticPr fontId="5"/>
  </si>
  <si>
    <t>ー</t>
    <phoneticPr fontId="5"/>
  </si>
  <si>
    <t>HW grey</t>
    <phoneticPr fontId="2"/>
  </si>
  <si>
    <t>B&amp;P</t>
    <phoneticPr fontId="2"/>
  </si>
  <si>
    <t>black</t>
    <phoneticPr fontId="2"/>
  </si>
  <si>
    <t>シックHW MIX</t>
    <phoneticPr fontId="5"/>
  </si>
  <si>
    <t>アイボリー</t>
    <phoneticPr fontId="5"/>
  </si>
  <si>
    <t>グレー</t>
    <phoneticPr fontId="5"/>
  </si>
  <si>
    <t>パンプキン</t>
    <phoneticPr fontId="2"/>
  </si>
  <si>
    <t>B&amp;NオレMIX</t>
    <phoneticPr fontId="5"/>
  </si>
  <si>
    <t>タンジェリン</t>
    <phoneticPr fontId="5"/>
  </si>
  <si>
    <t>CLOWN　COLLAER</t>
    <phoneticPr fontId="2"/>
  </si>
  <si>
    <t>BROWN BOR</t>
    <phoneticPr fontId="3"/>
  </si>
  <si>
    <t>ORANGE CHECK</t>
    <phoneticPr fontId="3"/>
  </si>
  <si>
    <t>ラダー</t>
    <phoneticPr fontId="3"/>
  </si>
  <si>
    <t>CC</t>
    <phoneticPr fontId="3"/>
  </si>
  <si>
    <t>グレーボーダー</t>
    <phoneticPr fontId="5"/>
  </si>
  <si>
    <t>グレーボーダー</t>
    <phoneticPr fontId="3"/>
  </si>
  <si>
    <t>ラダー</t>
    <phoneticPr fontId="2"/>
  </si>
  <si>
    <t>CLOWN COLLAR</t>
    <phoneticPr fontId="2"/>
  </si>
  <si>
    <t>CC-1-15</t>
    <phoneticPr fontId="2"/>
  </si>
  <si>
    <t>BAT BOW TIE</t>
    <phoneticPr fontId="2"/>
  </si>
  <si>
    <t xml:space="preserve">TR-2-14 </t>
    <phoneticPr fontId="2"/>
  </si>
  <si>
    <t>CC-1-15</t>
    <phoneticPr fontId="5"/>
  </si>
  <si>
    <t>CLOWN COLLAR-S/ M</t>
    <phoneticPr fontId="2"/>
  </si>
  <si>
    <t>クロMOJA</t>
  </si>
  <si>
    <t>オレMOJA</t>
  </si>
  <si>
    <t>モモMOJA</t>
  </si>
  <si>
    <t>ミズMOJA</t>
  </si>
  <si>
    <t>BAT BOW TIE</t>
    <phoneticPr fontId="5"/>
  </si>
  <si>
    <t>MOJAPOM</t>
    <phoneticPr fontId="3"/>
  </si>
  <si>
    <t xml:space="preserve">PH-2-17 </t>
  </si>
  <si>
    <t xml:space="preserve">PH-2-17 </t>
    <phoneticPr fontId="5"/>
  </si>
  <si>
    <t>MOjAPOM</t>
    <phoneticPr fontId="3"/>
  </si>
  <si>
    <t>TG＆BK</t>
    <phoneticPr fontId="5"/>
  </si>
  <si>
    <t>TO＆MZ</t>
    <phoneticPr fontId="5"/>
  </si>
  <si>
    <t>TC&amp;TE</t>
    <phoneticPr fontId="5"/>
  </si>
  <si>
    <t>COLOFUL</t>
    <phoneticPr fontId="5"/>
  </si>
  <si>
    <t>MOJAPOM-M</t>
    <phoneticPr fontId="2"/>
  </si>
  <si>
    <t>MOJAPOM-L</t>
    <phoneticPr fontId="2"/>
  </si>
  <si>
    <t>CC-1-15</t>
  </si>
  <si>
    <t>PH-1-11</t>
  </si>
  <si>
    <t xml:space="preserve">   TR-1-12</t>
    <phoneticPr fontId="5"/>
  </si>
  <si>
    <t>TR-1-12</t>
    <phoneticPr fontId="2"/>
  </si>
  <si>
    <t>MO</t>
    <phoneticPr fontId="3"/>
  </si>
  <si>
    <t>BOCHA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</si>
</sst>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_);[Red]\(#,##0\)"/>
    <numFmt numFmtId="178" formatCode="0_);[Red]\(0\)"/>
  </numFmts>
  <fonts count="23" x14ac:knownFonts="1">
    <font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メイリオ"/>
      <family val="2"/>
      <charset val="128"/>
      <scheme val="minor"/>
    </font>
    <font>
      <u/>
      <sz val="18"/>
      <color theme="1" tint="4.9989318521683403E-2"/>
      <name val="DNP 秀英丸ゴシック Std L"/>
      <family val="2"/>
      <charset val="128"/>
    </font>
    <font>
      <sz val="11"/>
      <color theme="1" tint="4.9989318521683403E-2"/>
      <name val="DNP 秀英丸ゴシック Std L"/>
      <family val="2"/>
      <charset val="128"/>
    </font>
    <font>
      <sz val="10"/>
      <color theme="1" tint="4.9989318521683403E-2"/>
      <name val="DNP 秀英丸ゴシック Std L"/>
      <family val="2"/>
      <charset val="128"/>
    </font>
    <font>
      <sz val="9"/>
      <color theme="1" tint="4.9989318521683403E-2"/>
      <name val="DNP 秀英丸ゴシック Std L"/>
      <family val="2"/>
      <charset val="128"/>
    </font>
    <font>
      <sz val="8"/>
      <color theme="0" tint="-0.14999847407452621"/>
      <name val="DNP 秀英丸ゴシック Std L"/>
      <family val="2"/>
      <charset val="128"/>
    </font>
    <font>
      <sz val="8"/>
      <color theme="1" tint="4.9989318521683403E-2"/>
      <name val="DNP 秀英丸ゴシック Std L"/>
      <family val="2"/>
      <charset val="128"/>
    </font>
    <font>
      <b/>
      <sz val="14"/>
      <color theme="0" tint="-0.14999847407452621"/>
      <name val="DNP 秀英丸ゴシック Std L"/>
      <family val="2"/>
      <charset val="128"/>
    </font>
    <font>
      <sz val="11"/>
      <color theme="1"/>
      <name val="DNP 秀英丸ゴシック Std L"/>
      <family val="2"/>
      <charset val="128"/>
    </font>
    <font>
      <sz val="10"/>
      <color theme="1"/>
      <name val="DNP 秀英丸ゴシック Std L"/>
      <family val="2"/>
      <charset val="128"/>
    </font>
    <font>
      <sz val="14"/>
      <color theme="1" tint="4.9989318521683403E-2"/>
      <name val="DNP 秀英丸ゴシック Std L"/>
      <family val="2"/>
      <charset val="128"/>
    </font>
    <font>
      <sz val="10"/>
      <name val="DNP 秀英丸ゴシック Std L"/>
      <family val="2"/>
      <charset val="128"/>
    </font>
    <font>
      <b/>
      <sz val="12"/>
      <color theme="0" tint="-0.14999847407452621"/>
      <name val="DNP 秀英丸ゴシック Std L"/>
      <family val="2"/>
      <charset val="128"/>
    </font>
    <font>
      <u/>
      <sz val="8"/>
      <color theme="1" tint="4.9989318521683403E-2"/>
      <name val="DNP 秀英丸ゴシック Std L"/>
      <family val="2"/>
      <charset val="128"/>
    </font>
    <font>
      <sz val="12"/>
      <color theme="1" tint="4.9989318521683403E-2"/>
      <name val="DNP 秀英丸ゴシック Std L"/>
      <family val="2"/>
      <charset val="128"/>
    </font>
    <font>
      <sz val="9"/>
      <name val="DNP 秀英丸ゴシック Std L"/>
      <family val="2"/>
      <charset val="128"/>
    </font>
    <font>
      <sz val="8"/>
      <color theme="1"/>
      <name val="DNP 秀英丸ゴシック Std L"/>
      <family val="2"/>
      <charset val="128"/>
    </font>
    <font>
      <b/>
      <sz val="10"/>
      <color theme="0" tint="-0.14999847407452621"/>
      <name val="DNP 秀英丸ゴシック Std L"/>
      <family val="2"/>
      <charset val="128"/>
    </font>
    <font>
      <sz val="8"/>
      <color theme="0"/>
      <name val="DNP 秀英丸ゴシック Std L"/>
      <family val="2"/>
      <charset val="128"/>
    </font>
    <font>
      <sz val="10"/>
      <color theme="1" tint="0.14999847407452621"/>
      <name val="DNP 秀英丸ゴシック Std L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9802"/>
        <bgColor indexed="64"/>
      </patternFill>
    </fill>
    <fill>
      <patternFill patternType="solid">
        <fgColor rgb="FFB3AA8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6">
    <xf numFmtId="0" fontId="0" fillId="0" borderId="0" xfId="0">
      <alignment vertical="center"/>
    </xf>
    <xf numFmtId="0" fontId="4" fillId="0" borderId="0" xfId="1" applyFont="1" applyAlignment="1">
      <alignment horizont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/>
    <xf numFmtId="0" fontId="5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178" fontId="6" fillId="0" borderId="1" xfId="0" applyNumberFormat="1" applyFont="1" applyBorder="1" applyAlignment="1"/>
    <xf numFmtId="178" fontId="5" fillId="0" borderId="1" xfId="0" applyNumberFormat="1" applyFont="1" applyBorder="1" applyAlignment="1">
      <alignment horizontal="center"/>
    </xf>
    <xf numFmtId="41" fontId="5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2" borderId="0" xfId="1" applyFont="1" applyFill="1" applyAlignment="1">
      <alignment vertical="center" shrinkToFit="1"/>
    </xf>
    <xf numFmtId="0" fontId="6" fillId="0" borderId="0" xfId="1" applyFont="1" applyAlignment="1">
      <alignment horizontal="center" vertical="center" shrinkToFit="1"/>
    </xf>
    <xf numFmtId="0" fontId="9" fillId="0" borderId="0" xfId="1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13" fillId="0" borderId="11" xfId="1" applyFont="1" applyBorder="1" applyAlignment="1">
      <alignment horizontal="center" vertical="center" shrinkToFit="1"/>
    </xf>
    <xf numFmtId="0" fontId="13" fillId="0" borderId="9" xfId="1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 shrinkToFit="1"/>
    </xf>
    <xf numFmtId="0" fontId="6" fillId="0" borderId="13" xfId="0" applyFont="1" applyBorder="1" applyAlignment="1">
      <alignment horizontal="center" vertical="center" shrinkToFit="1"/>
    </xf>
    <xf numFmtId="0" fontId="9" fillId="0" borderId="6" xfId="1" applyFont="1" applyBorder="1" applyAlignment="1" applyProtection="1">
      <alignment horizontal="center" vertical="center" shrinkToFit="1"/>
      <protection locked="0"/>
    </xf>
    <xf numFmtId="0" fontId="9" fillId="0" borderId="10" xfId="1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>
      <alignment horizontal="center" vertical="center" shrinkToFit="1"/>
    </xf>
    <xf numFmtId="0" fontId="10" fillId="2" borderId="0" xfId="1" applyFont="1" applyFill="1" applyAlignment="1">
      <alignment shrinkToFit="1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41" fontId="14" fillId="0" borderId="2" xfId="1" applyNumberFormat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shrinkToFit="1"/>
    </xf>
    <xf numFmtId="178" fontId="14" fillId="0" borderId="0" xfId="1" applyNumberFormat="1" applyFont="1" applyAlignment="1">
      <alignment horizontal="center" vertical="center" shrinkToFit="1"/>
    </xf>
    <xf numFmtId="41" fontId="14" fillId="0" borderId="0" xfId="1" applyNumberFormat="1" applyFont="1" applyAlignment="1">
      <alignment horizontal="center" vertical="center"/>
    </xf>
    <xf numFmtId="0" fontId="14" fillId="0" borderId="1" xfId="1" applyFont="1" applyBorder="1" applyAlignment="1">
      <alignment horizontal="center" vertical="center" shrinkToFit="1"/>
    </xf>
    <xf numFmtId="41" fontId="14" fillId="0" borderId="1" xfId="1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41" fontId="14" fillId="0" borderId="0" xfId="0" applyNumberFormat="1" applyFont="1" applyAlignment="1">
      <alignment horizontal="center" vertical="center"/>
    </xf>
    <xf numFmtId="178" fontId="14" fillId="0" borderId="0" xfId="0" applyNumberFormat="1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41" fontId="14" fillId="0" borderId="1" xfId="0" applyNumberFormat="1" applyFont="1" applyBorder="1" applyAlignment="1">
      <alignment horizontal="center" vertical="center"/>
    </xf>
    <xf numFmtId="178" fontId="14" fillId="0" borderId="1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41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8" fillId="2" borderId="0" xfId="1" applyFont="1" applyFill="1" applyAlignment="1">
      <alignment horizontal="right" vertical="center" shrinkToFit="1"/>
    </xf>
    <xf numFmtId="3" fontId="8" fillId="2" borderId="0" xfId="0" applyNumberFormat="1" applyFont="1" applyFill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18" fillId="0" borderId="0" xfId="1" applyFont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7" fillId="0" borderId="1" xfId="1" applyFont="1" applyBorder="1" applyAlignment="1">
      <alignment horizontal="center" shrinkToFit="1"/>
    </xf>
    <xf numFmtId="176" fontId="7" fillId="0" borderId="1" xfId="0" applyNumberFormat="1" applyFont="1" applyBorder="1" applyAlignment="1">
      <alignment horizontal="center" shrinkToFit="1"/>
    </xf>
    <xf numFmtId="41" fontId="7" fillId="0" borderId="1" xfId="1" applyNumberFormat="1" applyFont="1" applyBorder="1" applyAlignment="1">
      <alignment horizontal="center" shrinkToFit="1"/>
    </xf>
    <xf numFmtId="3" fontId="18" fillId="0" borderId="1" xfId="0" applyNumberFormat="1" applyFont="1" applyBorder="1" applyAlignment="1">
      <alignment horizontal="center" shrinkToFit="1"/>
    </xf>
    <xf numFmtId="178" fontId="14" fillId="0" borderId="0" xfId="0" applyNumberFormat="1" applyFont="1">
      <alignment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177" fontId="9" fillId="0" borderId="0" xfId="1" applyNumberFormat="1" applyFont="1" applyAlignment="1">
      <alignment horizontal="center" vertical="center" shrinkToFit="1"/>
    </xf>
    <xf numFmtId="0" fontId="9" fillId="0" borderId="1" xfId="0" applyFont="1" applyBorder="1" applyAlignment="1">
      <alignment horizontal="center" shrinkToFit="1"/>
    </xf>
    <xf numFmtId="0" fontId="11" fillId="0" borderId="0" xfId="0" applyFont="1">
      <alignment vertical="center"/>
    </xf>
    <xf numFmtId="0" fontId="9" fillId="0" borderId="16" xfId="1" applyFont="1" applyBorder="1" applyAlignment="1" applyProtection="1">
      <alignment horizontal="center" vertical="center" shrinkToFit="1"/>
      <protection locked="0"/>
    </xf>
    <xf numFmtId="0" fontId="9" fillId="0" borderId="17" xfId="1" applyFont="1" applyBorder="1" applyAlignment="1" applyProtection="1">
      <alignment horizontal="center" vertical="center" shrinkToFit="1"/>
      <protection locked="0"/>
    </xf>
    <xf numFmtId="0" fontId="9" fillId="0" borderId="8" xfId="1" applyFont="1" applyBorder="1" applyAlignment="1" applyProtection="1">
      <alignment horizontal="center" vertical="center" shrinkToFit="1"/>
      <protection locked="0"/>
    </xf>
    <xf numFmtId="0" fontId="1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78" fontId="6" fillId="0" borderId="0" xfId="0" applyNumberFormat="1" applyFont="1" applyAlignment="1">
      <alignment horizontal="center" vertical="center" shrinkToFit="1"/>
    </xf>
    <xf numFmtId="0" fontId="12" fillId="0" borderId="0" xfId="0" applyFont="1" applyAlignment="1" applyProtection="1">
      <alignment horizontal="center" vertical="center" shrinkToFit="1"/>
      <protection locked="0"/>
    </xf>
    <xf numFmtId="0" fontId="12" fillId="0" borderId="1" xfId="0" applyFont="1" applyBorder="1" applyAlignment="1" applyProtection="1">
      <alignment horizontal="center" vertical="center" shrinkToFit="1"/>
      <protection locked="0"/>
    </xf>
    <xf numFmtId="0" fontId="19" fillId="0" borderId="5" xfId="1" applyFont="1" applyBorder="1" applyAlignment="1">
      <alignment horizontal="center" vertical="center" shrinkToFit="1"/>
    </xf>
    <xf numFmtId="0" fontId="19" fillId="0" borderId="6" xfId="1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>
      <alignment horizontal="center" vertical="center" shrinkToFit="1"/>
    </xf>
    <xf numFmtId="0" fontId="10" fillId="2" borderId="0" xfId="1" applyFont="1" applyFill="1" applyAlignment="1">
      <alignment horizontal="left"/>
    </xf>
    <xf numFmtId="0" fontId="7" fillId="0" borderId="0" xfId="0" applyFont="1" applyAlignment="1">
      <alignment horizontal="center" vertical="center"/>
    </xf>
    <xf numFmtId="178" fontId="14" fillId="0" borderId="4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shrinkToFit="1"/>
    </xf>
    <xf numFmtId="41" fontId="14" fillId="0" borderId="4" xfId="0" applyNumberFormat="1" applyFont="1" applyBorder="1">
      <alignment vertical="center"/>
    </xf>
    <xf numFmtId="41" fontId="14" fillId="0" borderId="0" xfId="0" applyNumberFormat="1" applyFont="1">
      <alignment vertical="center"/>
    </xf>
    <xf numFmtId="41" fontId="14" fillId="0" borderId="4" xfId="0" applyNumberFormat="1" applyFont="1" applyBorder="1" applyAlignment="1"/>
    <xf numFmtId="0" fontId="7" fillId="0" borderId="4" xfId="0" applyFont="1" applyBorder="1" applyAlignment="1">
      <alignment horizontal="center" shrinkToFit="1"/>
    </xf>
    <xf numFmtId="0" fontId="9" fillId="4" borderId="5" xfId="1" applyFont="1" applyFill="1" applyBorder="1" applyAlignment="1">
      <alignment horizontal="center" vertical="center" shrinkToFit="1"/>
    </xf>
    <xf numFmtId="0" fontId="21" fillId="2" borderId="5" xfId="1" applyFont="1" applyFill="1" applyBorder="1" applyAlignment="1">
      <alignment horizontal="center" vertical="center" shrinkToFit="1"/>
    </xf>
    <xf numFmtId="0" fontId="9" fillId="5" borderId="5" xfId="1" applyFont="1" applyFill="1" applyBorder="1" applyAlignment="1">
      <alignment horizontal="center" vertical="center" shrinkToFit="1"/>
    </xf>
    <xf numFmtId="178" fontId="14" fillId="0" borderId="0" xfId="0" applyNumberFormat="1" applyFont="1" applyAlignment="1">
      <alignment horizontal="center" vertical="center" shrinkToFit="1"/>
    </xf>
    <xf numFmtId="178" fontId="12" fillId="0" borderId="0" xfId="0" applyNumberFormat="1" applyFont="1" applyAlignment="1">
      <alignment horizontal="center" vertical="center"/>
    </xf>
    <xf numFmtId="178" fontId="14" fillId="0" borderId="1" xfId="0" applyNumberFormat="1" applyFont="1" applyBorder="1" applyAlignment="1">
      <alignment horizontal="center" vertical="center" shrinkToFit="1"/>
    </xf>
    <xf numFmtId="0" fontId="15" fillId="2" borderId="0" xfId="1" applyFont="1" applyFill="1" applyAlignment="1">
      <alignment horizontal="left" vertical="center"/>
    </xf>
    <xf numFmtId="0" fontId="20" fillId="2" borderId="0" xfId="1" applyFont="1" applyFill="1" applyAlignment="1">
      <alignment vertical="center" shrinkToFit="1"/>
    </xf>
    <xf numFmtId="0" fontId="15" fillId="2" borderId="0" xfId="1" applyFont="1" applyFill="1" applyAlignment="1">
      <alignment vertical="center" shrinkToFit="1"/>
    </xf>
    <xf numFmtId="0" fontId="9" fillId="0" borderId="18" xfId="1" applyFont="1" applyBorder="1" applyAlignment="1">
      <alignment horizontal="center" vertical="center" shrinkToFit="1"/>
    </xf>
    <xf numFmtId="0" fontId="9" fillId="0" borderId="5" xfId="1" applyFont="1" applyBorder="1" applyAlignment="1" applyProtection="1">
      <alignment horizontal="center" vertical="center" shrinkToFit="1"/>
      <protection locked="0"/>
    </xf>
    <xf numFmtId="0" fontId="9" fillId="0" borderId="5" xfId="0" applyFont="1" applyBorder="1" applyAlignment="1" applyProtection="1">
      <alignment horizontal="center" vertical="center" shrinkToFit="1"/>
      <protection locked="0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>
      <alignment vertical="center"/>
    </xf>
    <xf numFmtId="0" fontId="7" fillId="0" borderId="1" xfId="1" applyFont="1" applyBorder="1" applyAlignment="1">
      <alignment shrinkToFit="1"/>
    </xf>
    <xf numFmtId="3" fontId="7" fillId="0" borderId="1" xfId="1" applyNumberFormat="1" applyFont="1" applyBorder="1" applyAlignment="1">
      <alignment wrapText="1" shrinkToFit="1"/>
    </xf>
    <xf numFmtId="0" fontId="9" fillId="0" borderId="5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178" fontId="12" fillId="0" borderId="1" xfId="0" applyNumberFormat="1" applyFont="1" applyBorder="1" applyAlignment="1">
      <alignment horizontal="center" vertical="center"/>
    </xf>
    <xf numFmtId="0" fontId="22" fillId="0" borderId="0" xfId="1" applyFont="1" applyAlignment="1">
      <alignment horizontal="center" vertical="center" shrinkToFit="1"/>
    </xf>
    <xf numFmtId="0" fontId="14" fillId="0" borderId="1" xfId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5" xfId="0" applyFont="1" applyBorder="1">
      <alignment vertical="center"/>
    </xf>
    <xf numFmtId="0" fontId="19" fillId="0" borderId="22" xfId="0" applyFont="1" applyBorder="1" applyAlignment="1">
      <alignment vertical="center" shrinkToFit="1"/>
    </xf>
    <xf numFmtId="0" fontId="14" fillId="3" borderId="0" xfId="1" applyFont="1" applyFill="1" applyAlignment="1">
      <alignment horizontal="center" vertical="center"/>
    </xf>
    <xf numFmtId="0" fontId="14" fillId="3" borderId="0" xfId="1" applyFont="1" applyFill="1" applyAlignment="1">
      <alignment horizontal="center" vertical="center" shrinkToFit="1"/>
    </xf>
    <xf numFmtId="41" fontId="14" fillId="3" borderId="0" xfId="1" applyNumberFormat="1" applyFont="1" applyFill="1" applyAlignment="1">
      <alignment horizontal="center" vertical="center" wrapText="1" shrinkToFit="1"/>
    </xf>
    <xf numFmtId="41" fontId="14" fillId="3" borderId="0" xfId="1" applyNumberFormat="1" applyFont="1" applyFill="1" applyAlignment="1">
      <alignment horizontal="center" vertical="center" wrapText="1"/>
    </xf>
    <xf numFmtId="178" fontId="14" fillId="3" borderId="0" xfId="1" applyNumberFormat="1" applyFont="1" applyFill="1" applyAlignment="1">
      <alignment horizontal="center" vertical="center"/>
    </xf>
    <xf numFmtId="41" fontId="5" fillId="0" borderId="1" xfId="0" applyNumberFormat="1" applyFont="1" applyBorder="1" applyAlignment="1">
      <alignment horizontal="center"/>
    </xf>
    <xf numFmtId="178" fontId="6" fillId="0" borderId="1" xfId="1" applyNumberFormat="1" applyFont="1" applyBorder="1" applyAlignment="1">
      <alignment horizontal="center" shrinkToFit="1"/>
    </xf>
    <xf numFmtId="41" fontId="5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78" fontId="6" fillId="0" borderId="4" xfId="0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41" fontId="6" fillId="0" borderId="0" xfId="0" applyNumberFormat="1" applyFont="1" applyAlignment="1">
      <alignment horizontal="right"/>
    </xf>
    <xf numFmtId="41" fontId="6" fillId="0" borderId="0" xfId="0" applyNumberFormat="1" applyFont="1" applyAlignment="1">
      <alignment horizontal="center" vertical="center" shrinkToFi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7" fillId="0" borderId="1" xfId="1" applyFont="1" applyBorder="1" applyAlignment="1">
      <alignment horizontal="center" shrinkToFit="1"/>
    </xf>
    <xf numFmtId="0" fontId="9" fillId="0" borderId="0" xfId="0" applyFont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15" fillId="2" borderId="0" xfId="1" applyFont="1" applyFill="1" applyAlignment="1">
      <alignment horizontal="left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0" xfId="1" applyFont="1" applyAlignment="1">
      <alignment horizontal="left" vertical="center" shrinkToFit="1"/>
    </xf>
    <xf numFmtId="0" fontId="9" fillId="0" borderId="0" xfId="1" applyFont="1" applyAlignment="1">
      <alignment horizontal="center" vertical="center" shrinkToFit="1"/>
    </xf>
    <xf numFmtId="0" fontId="9" fillId="0" borderId="7" xfId="1" applyFont="1" applyBorder="1" applyAlignment="1">
      <alignment horizontal="center" vertical="center" shrinkToFit="1"/>
    </xf>
    <xf numFmtId="0" fontId="17" fillId="0" borderId="0" xfId="1" applyFont="1" applyAlignment="1">
      <alignment horizontal="center" vertical="center" shrinkToFit="1"/>
    </xf>
    <xf numFmtId="0" fontId="17" fillId="0" borderId="7" xfId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18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FF66CC"/>
      <color rgb="FFB0EE00"/>
      <color rgb="FFB3AA8F"/>
      <color rgb="FFCC0099"/>
      <color rgb="FF3333CC"/>
      <color rgb="FFFE9802"/>
      <color rgb="FF09E5C0"/>
      <color rgb="FFCCFF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26" Type="http://schemas.openxmlformats.org/officeDocument/2006/relationships/image" Target="../media/image28.png"/><Relationship Id="rId39" Type="http://schemas.openxmlformats.org/officeDocument/2006/relationships/image" Target="../media/image41.png"/><Relationship Id="rId3" Type="http://schemas.openxmlformats.org/officeDocument/2006/relationships/image" Target="../media/image5.png"/><Relationship Id="rId21" Type="http://schemas.openxmlformats.org/officeDocument/2006/relationships/image" Target="../media/image23.png"/><Relationship Id="rId34" Type="http://schemas.openxmlformats.org/officeDocument/2006/relationships/image" Target="../media/image36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7.png"/><Relationship Id="rId33" Type="http://schemas.openxmlformats.org/officeDocument/2006/relationships/image" Target="../media/image35.png"/><Relationship Id="rId38" Type="http://schemas.openxmlformats.org/officeDocument/2006/relationships/image" Target="../media/image40.png"/><Relationship Id="rId2" Type="http://schemas.openxmlformats.org/officeDocument/2006/relationships/image" Target="../media/image4.png"/><Relationship Id="rId16" Type="http://schemas.openxmlformats.org/officeDocument/2006/relationships/image" Target="../media/image18.emf"/><Relationship Id="rId20" Type="http://schemas.openxmlformats.org/officeDocument/2006/relationships/image" Target="../media/image22.png"/><Relationship Id="rId29" Type="http://schemas.openxmlformats.org/officeDocument/2006/relationships/image" Target="../media/image31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6.png"/><Relationship Id="rId32" Type="http://schemas.openxmlformats.org/officeDocument/2006/relationships/image" Target="../media/image34.png"/><Relationship Id="rId37" Type="http://schemas.openxmlformats.org/officeDocument/2006/relationships/image" Target="../media/image39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5.png"/><Relationship Id="rId28" Type="http://schemas.openxmlformats.org/officeDocument/2006/relationships/image" Target="../media/image30.png"/><Relationship Id="rId36" Type="http://schemas.openxmlformats.org/officeDocument/2006/relationships/image" Target="../media/image38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31" Type="http://schemas.openxmlformats.org/officeDocument/2006/relationships/image" Target="../media/image33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4.png"/><Relationship Id="rId27" Type="http://schemas.openxmlformats.org/officeDocument/2006/relationships/image" Target="../media/image29.png"/><Relationship Id="rId30" Type="http://schemas.openxmlformats.org/officeDocument/2006/relationships/image" Target="../media/image32.png"/><Relationship Id="rId35" Type="http://schemas.openxmlformats.org/officeDocument/2006/relationships/image" Target="../media/image3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1034415</xdr:colOff>
      <xdr:row>27</xdr:row>
      <xdr:rowOff>38100</xdr:rowOff>
    </xdr:from>
    <xdr:to>
      <xdr:col>2</xdr:col>
      <xdr:colOff>769920</xdr:colOff>
      <xdr:row>29</xdr:row>
      <xdr:rowOff>59054</xdr:rowOff>
    </xdr:to>
    <xdr:pic>
      <xdr:nvPicPr>
        <xdr:cNvPr id="2" name="図 1" descr="path100-5-1-0-9-9-2-8-7-9-3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9755" y="8290560"/>
          <a:ext cx="89374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186065</xdr:colOff>
      <xdr:row>17</xdr:row>
      <xdr:rowOff>44218</xdr:rowOff>
    </xdr:from>
    <xdr:to>
      <xdr:col>3</xdr:col>
      <xdr:colOff>664976</xdr:colOff>
      <xdr:row>17</xdr:row>
      <xdr:rowOff>818927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B139355-FF5D-2547-8CF0-355FB7CCF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740545" y="2779798"/>
          <a:ext cx="478911" cy="774709"/>
        </a:xfrm>
        <a:prstGeom prst="rect">
          <a:avLst/>
        </a:prstGeom>
      </xdr:spPr>
    </xdr:pic>
    <xdr:clientData/>
  </xdr:twoCellAnchor>
  <xdr:twoCellAnchor editAs="oneCell">
    <xdr:from>
      <xdr:col>5</xdr:col>
      <xdr:colOff>179064</xdr:colOff>
      <xdr:row>17</xdr:row>
      <xdr:rowOff>34198</xdr:rowOff>
    </xdr:from>
    <xdr:to>
      <xdr:col>5</xdr:col>
      <xdr:colOff>662671</xdr:colOff>
      <xdr:row>17</xdr:row>
      <xdr:rowOff>808907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286B675-685F-E1AB-8D14-775CC2CCA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227064" y="2769778"/>
          <a:ext cx="483607" cy="774709"/>
        </a:xfrm>
        <a:prstGeom prst="rect">
          <a:avLst/>
        </a:prstGeom>
      </xdr:spPr>
    </xdr:pic>
    <xdr:clientData/>
  </xdr:twoCellAnchor>
  <xdr:twoCellAnchor editAs="oneCell">
    <xdr:from>
      <xdr:col>2</xdr:col>
      <xdr:colOff>136984</xdr:colOff>
      <xdr:row>11</xdr:row>
      <xdr:rowOff>17922</xdr:rowOff>
    </xdr:from>
    <xdr:to>
      <xdr:col>2</xdr:col>
      <xdr:colOff>621206</xdr:colOff>
      <xdr:row>11</xdr:row>
      <xdr:rowOff>695833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C2E4DBA-D71D-A3E2-B537-987A82E01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44704" y="1000902"/>
          <a:ext cx="484222" cy="677911"/>
        </a:xfrm>
        <a:prstGeom prst="rect">
          <a:avLst/>
        </a:prstGeom>
      </xdr:spPr>
    </xdr:pic>
    <xdr:clientData/>
  </xdr:twoCellAnchor>
  <xdr:twoCellAnchor editAs="oneCell">
    <xdr:from>
      <xdr:col>3</xdr:col>
      <xdr:colOff>97777</xdr:colOff>
      <xdr:row>10</xdr:row>
      <xdr:rowOff>158268</xdr:rowOff>
    </xdr:from>
    <xdr:to>
      <xdr:col>3</xdr:col>
      <xdr:colOff>618893</xdr:colOff>
      <xdr:row>11</xdr:row>
      <xdr:rowOff>736112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81FF80B7-7ADB-C9A4-A322-93217DA10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652257" y="981228"/>
          <a:ext cx="521116" cy="737864"/>
        </a:xfrm>
        <a:prstGeom prst="rect">
          <a:avLst/>
        </a:prstGeom>
      </xdr:spPr>
    </xdr:pic>
    <xdr:clientData/>
  </xdr:twoCellAnchor>
  <xdr:twoCellAnchor editAs="oneCell">
    <xdr:from>
      <xdr:col>4</xdr:col>
      <xdr:colOff>184370</xdr:colOff>
      <xdr:row>11</xdr:row>
      <xdr:rowOff>5346</xdr:rowOff>
    </xdr:from>
    <xdr:to>
      <xdr:col>4</xdr:col>
      <xdr:colOff>608641</xdr:colOff>
      <xdr:row>11</xdr:row>
      <xdr:rowOff>687869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4BB1A4BA-D527-E69F-6E5E-7D590924B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485610" y="988326"/>
          <a:ext cx="424271" cy="682523"/>
        </a:xfrm>
        <a:prstGeom prst="rect">
          <a:avLst/>
        </a:prstGeom>
      </xdr:spPr>
    </xdr:pic>
    <xdr:clientData/>
  </xdr:twoCellAnchor>
  <xdr:twoCellAnchor editAs="oneCell">
    <xdr:from>
      <xdr:col>5</xdr:col>
      <xdr:colOff>117847</xdr:colOff>
      <xdr:row>10</xdr:row>
      <xdr:rowOff>139636</xdr:rowOff>
    </xdr:from>
    <xdr:to>
      <xdr:col>5</xdr:col>
      <xdr:colOff>560566</xdr:colOff>
      <xdr:row>11</xdr:row>
      <xdr:rowOff>675976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6D753C56-9DFC-7A32-F22D-415B94075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165847" y="962596"/>
          <a:ext cx="442719" cy="696360"/>
        </a:xfrm>
        <a:prstGeom prst="rect">
          <a:avLst/>
        </a:prstGeom>
      </xdr:spPr>
    </xdr:pic>
    <xdr:clientData/>
  </xdr:twoCellAnchor>
  <xdr:twoCellAnchor editAs="oneCell">
    <xdr:from>
      <xdr:col>7</xdr:col>
      <xdr:colOff>56792</xdr:colOff>
      <xdr:row>10</xdr:row>
      <xdr:rowOff>143605</xdr:rowOff>
    </xdr:from>
    <xdr:to>
      <xdr:col>7</xdr:col>
      <xdr:colOff>619413</xdr:colOff>
      <xdr:row>11</xdr:row>
      <xdr:rowOff>716837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2B836B1D-3C9C-AE2D-EAEE-96E31A7BE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598312" y="966565"/>
          <a:ext cx="562621" cy="733252"/>
        </a:xfrm>
        <a:prstGeom prst="rect">
          <a:avLst/>
        </a:prstGeom>
      </xdr:spPr>
    </xdr:pic>
    <xdr:clientData/>
  </xdr:twoCellAnchor>
  <xdr:twoCellAnchor editAs="oneCell">
    <xdr:from>
      <xdr:col>8</xdr:col>
      <xdr:colOff>92637</xdr:colOff>
      <xdr:row>11</xdr:row>
      <xdr:rowOff>19752</xdr:rowOff>
    </xdr:from>
    <xdr:to>
      <xdr:col>8</xdr:col>
      <xdr:colOff>632200</xdr:colOff>
      <xdr:row>12</xdr:row>
      <xdr:rowOff>29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AEE69F71-FBAA-19AD-8DB2-558452F9E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380917" y="1002732"/>
          <a:ext cx="539563" cy="719417"/>
        </a:xfrm>
        <a:prstGeom prst="rect">
          <a:avLst/>
        </a:prstGeom>
      </xdr:spPr>
    </xdr:pic>
    <xdr:clientData/>
  </xdr:twoCellAnchor>
  <xdr:twoCellAnchor editAs="oneCell">
    <xdr:from>
      <xdr:col>6</xdr:col>
      <xdr:colOff>129050</xdr:colOff>
      <xdr:row>10</xdr:row>
      <xdr:rowOff>131654</xdr:rowOff>
    </xdr:from>
    <xdr:to>
      <xdr:col>6</xdr:col>
      <xdr:colOff>553321</xdr:colOff>
      <xdr:row>11</xdr:row>
      <xdr:rowOff>691049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F2DC5EA5-FA82-A48D-4B80-DD8C8F061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923810" y="954614"/>
          <a:ext cx="424271" cy="719415"/>
        </a:xfrm>
        <a:prstGeom prst="rect">
          <a:avLst/>
        </a:prstGeom>
      </xdr:spPr>
    </xdr:pic>
    <xdr:clientData/>
  </xdr:twoCellAnchor>
  <xdr:twoCellAnchor editAs="oneCell">
    <xdr:from>
      <xdr:col>6</xdr:col>
      <xdr:colOff>178408</xdr:colOff>
      <xdr:row>17</xdr:row>
      <xdr:rowOff>48360</xdr:rowOff>
    </xdr:from>
    <xdr:to>
      <xdr:col>6</xdr:col>
      <xdr:colOff>619756</xdr:colOff>
      <xdr:row>17</xdr:row>
      <xdr:rowOff>766726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19395002-7F61-0DDE-AC20-26686EAFD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973168" y="2783940"/>
          <a:ext cx="441348" cy="718366"/>
        </a:xfrm>
        <a:prstGeom prst="rect">
          <a:avLst/>
        </a:prstGeom>
      </xdr:spPr>
    </xdr:pic>
    <xdr:clientData/>
  </xdr:twoCellAnchor>
  <xdr:twoCellAnchor editAs="oneCell">
    <xdr:from>
      <xdr:col>8</xdr:col>
      <xdr:colOff>139347</xdr:colOff>
      <xdr:row>17</xdr:row>
      <xdr:rowOff>45720</xdr:rowOff>
    </xdr:from>
    <xdr:to>
      <xdr:col>8</xdr:col>
      <xdr:colOff>594782</xdr:colOff>
      <xdr:row>17</xdr:row>
      <xdr:rowOff>768781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579AD18A-6937-2486-877E-B2DD7B568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427627" y="2781300"/>
          <a:ext cx="455435" cy="723061"/>
        </a:xfrm>
        <a:prstGeom prst="rect">
          <a:avLst/>
        </a:prstGeom>
      </xdr:spPr>
    </xdr:pic>
    <xdr:clientData/>
  </xdr:twoCellAnchor>
  <xdr:twoCellAnchor editAs="oneCell">
    <xdr:from>
      <xdr:col>7</xdr:col>
      <xdr:colOff>147730</xdr:colOff>
      <xdr:row>17</xdr:row>
      <xdr:rowOff>36178</xdr:rowOff>
    </xdr:from>
    <xdr:to>
      <xdr:col>7</xdr:col>
      <xdr:colOff>584384</xdr:colOff>
      <xdr:row>17</xdr:row>
      <xdr:rowOff>749849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EFCD328A-80D4-3D1E-8B12-25AC2DCF0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689250" y="2771758"/>
          <a:ext cx="436654" cy="713671"/>
        </a:xfrm>
        <a:prstGeom prst="rect">
          <a:avLst/>
        </a:prstGeom>
      </xdr:spPr>
    </xdr:pic>
    <xdr:clientData/>
  </xdr:twoCellAnchor>
  <xdr:twoCellAnchor editAs="oneCell">
    <xdr:from>
      <xdr:col>4</xdr:col>
      <xdr:colOff>132679</xdr:colOff>
      <xdr:row>17</xdr:row>
      <xdr:rowOff>55440</xdr:rowOff>
    </xdr:from>
    <xdr:to>
      <xdr:col>4</xdr:col>
      <xdr:colOff>644457</xdr:colOff>
      <xdr:row>17</xdr:row>
      <xdr:rowOff>792587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5C0E30A4-4B34-D76B-E472-FF12EDD05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433919" y="2791020"/>
          <a:ext cx="511778" cy="737147"/>
        </a:xfrm>
        <a:prstGeom prst="rect">
          <a:avLst/>
        </a:prstGeom>
      </xdr:spPr>
    </xdr:pic>
    <xdr:clientData/>
  </xdr:twoCellAnchor>
  <xdr:twoCellAnchor editAs="oneCell">
    <xdr:from>
      <xdr:col>2</xdr:col>
      <xdr:colOff>217689</xdr:colOff>
      <xdr:row>17</xdr:row>
      <xdr:rowOff>47338</xdr:rowOff>
    </xdr:from>
    <xdr:to>
      <xdr:col>2</xdr:col>
      <xdr:colOff>640258</xdr:colOff>
      <xdr:row>17</xdr:row>
      <xdr:rowOff>746925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E614D376-C1A3-BFC1-C3B0-8D163F7EF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25409" y="2782918"/>
          <a:ext cx="422569" cy="699587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10</xdr:row>
      <xdr:rowOff>149262</xdr:rowOff>
    </xdr:from>
    <xdr:to>
      <xdr:col>9</xdr:col>
      <xdr:colOff>609600</xdr:colOff>
      <xdr:row>11</xdr:row>
      <xdr:rowOff>670560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7CE48158-9B7A-2F0D-F267-B3A8724A1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7440" y="972222"/>
          <a:ext cx="457200" cy="68131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8</xdr:col>
      <xdr:colOff>7620</xdr:colOff>
      <xdr:row>11</xdr:row>
      <xdr:rowOff>7620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423CD225-5842-981D-ED14-C7217013B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1520" y="822960"/>
          <a:ext cx="754380" cy="16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60960</xdr:colOff>
      <xdr:row>28</xdr:row>
      <xdr:rowOff>129540</xdr:rowOff>
    </xdr:from>
    <xdr:ext cx="610725" cy="333123"/>
    <xdr:pic>
      <xdr:nvPicPr>
        <xdr:cNvPr id="48" name="図 47">
          <a:extLst>
            <a:ext uri="{FF2B5EF4-FFF2-40B4-BE49-F238E27FC236}">
              <a16:creationId xmlns:a16="http://schemas.microsoft.com/office/drawing/2014/main" id="{9BA38620-5560-4F02-A68C-62456D078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140" y="1257300"/>
          <a:ext cx="610725" cy="333123"/>
        </a:xfrm>
        <a:prstGeom prst="rect">
          <a:avLst/>
        </a:prstGeom>
      </xdr:spPr>
    </xdr:pic>
    <xdr:clientData/>
  </xdr:oneCellAnchor>
  <xdr:oneCellAnchor>
    <xdr:from>
      <xdr:col>4</xdr:col>
      <xdr:colOff>73800</xdr:colOff>
      <xdr:row>28</xdr:row>
      <xdr:rowOff>111901</xdr:rowOff>
    </xdr:from>
    <xdr:ext cx="614427" cy="336824"/>
    <xdr:pic>
      <xdr:nvPicPr>
        <xdr:cNvPr id="49" name="図 48">
          <a:extLst>
            <a:ext uri="{FF2B5EF4-FFF2-40B4-BE49-F238E27FC236}">
              <a16:creationId xmlns:a16="http://schemas.microsoft.com/office/drawing/2014/main" id="{07E2DFD6-A3C5-4C85-97E1-025EE3D74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0740" y="1239661"/>
          <a:ext cx="614427" cy="336824"/>
        </a:xfrm>
        <a:prstGeom prst="rect">
          <a:avLst/>
        </a:prstGeom>
      </xdr:spPr>
    </xdr:pic>
    <xdr:clientData/>
  </xdr:oneCellAnchor>
  <xdr:oneCellAnchor>
    <xdr:from>
      <xdr:col>7</xdr:col>
      <xdr:colOff>18060</xdr:colOff>
      <xdr:row>28</xdr:row>
      <xdr:rowOff>117120</xdr:rowOff>
    </xdr:from>
    <xdr:ext cx="695857" cy="344227"/>
    <xdr:pic>
      <xdr:nvPicPr>
        <xdr:cNvPr id="50" name="図 49">
          <a:extLst>
            <a:ext uri="{FF2B5EF4-FFF2-40B4-BE49-F238E27FC236}">
              <a16:creationId xmlns:a16="http://schemas.microsoft.com/office/drawing/2014/main" id="{A7AA811A-8E17-4B7B-AED2-DAC99DFDF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280" y="1244880"/>
          <a:ext cx="695857" cy="344227"/>
        </a:xfrm>
        <a:prstGeom prst="rect">
          <a:avLst/>
        </a:prstGeom>
      </xdr:spPr>
    </xdr:pic>
    <xdr:clientData/>
  </xdr:oneCellAnchor>
  <xdr:oneCellAnchor>
    <xdr:from>
      <xdr:col>6</xdr:col>
      <xdr:colOff>84240</xdr:colOff>
      <xdr:row>28</xdr:row>
      <xdr:rowOff>137581</xdr:rowOff>
    </xdr:from>
    <xdr:ext cx="599621" cy="314616"/>
    <xdr:pic>
      <xdr:nvPicPr>
        <xdr:cNvPr id="51" name="図 50">
          <a:extLst>
            <a:ext uri="{FF2B5EF4-FFF2-40B4-BE49-F238E27FC236}">
              <a16:creationId xmlns:a16="http://schemas.microsoft.com/office/drawing/2014/main" id="{1A8230D5-8E3C-4EA5-B3BC-E87FA8D51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4700" y="1265341"/>
          <a:ext cx="599621" cy="314616"/>
        </a:xfrm>
        <a:prstGeom prst="rect">
          <a:avLst/>
        </a:prstGeom>
      </xdr:spPr>
    </xdr:pic>
    <xdr:clientData/>
  </xdr:oneCellAnchor>
  <xdr:oneCellAnchor>
    <xdr:from>
      <xdr:col>2</xdr:col>
      <xdr:colOff>43740</xdr:colOff>
      <xdr:row>28</xdr:row>
      <xdr:rowOff>119940</xdr:rowOff>
    </xdr:from>
    <xdr:ext cx="625531" cy="296109"/>
    <xdr:pic>
      <xdr:nvPicPr>
        <xdr:cNvPr id="52" name="図 51">
          <a:extLst>
            <a:ext uri="{FF2B5EF4-FFF2-40B4-BE49-F238E27FC236}">
              <a16:creationId xmlns:a16="http://schemas.microsoft.com/office/drawing/2014/main" id="{C10CCD5E-99E5-44B9-8AB3-CB7D6EFA8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160" y="1247700"/>
          <a:ext cx="625531" cy="296109"/>
        </a:xfrm>
        <a:prstGeom prst="rect">
          <a:avLst/>
        </a:prstGeom>
      </xdr:spPr>
    </xdr:pic>
    <xdr:clientData/>
  </xdr:oneCellAnchor>
  <xdr:oneCellAnchor>
    <xdr:from>
      <xdr:col>5</xdr:col>
      <xdr:colOff>71820</xdr:colOff>
      <xdr:row>28</xdr:row>
      <xdr:rowOff>109920</xdr:rowOff>
    </xdr:from>
    <xdr:ext cx="644038" cy="322019"/>
    <xdr:pic>
      <xdr:nvPicPr>
        <xdr:cNvPr id="53" name="図 52">
          <a:extLst>
            <a:ext uri="{FF2B5EF4-FFF2-40B4-BE49-F238E27FC236}">
              <a16:creationId xmlns:a16="http://schemas.microsoft.com/office/drawing/2014/main" id="{28F487CC-D417-42C8-A555-BB536E62C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5520" y="1237680"/>
          <a:ext cx="644038" cy="322019"/>
        </a:xfrm>
        <a:prstGeom prst="rect">
          <a:avLst/>
        </a:prstGeom>
      </xdr:spPr>
    </xdr:pic>
    <xdr:clientData/>
  </xdr:oneCellAnchor>
  <xdr:oneCellAnchor>
    <xdr:from>
      <xdr:col>8</xdr:col>
      <xdr:colOff>46560</xdr:colOff>
      <xdr:row>28</xdr:row>
      <xdr:rowOff>153241</xdr:rowOff>
    </xdr:from>
    <xdr:ext cx="644038" cy="292408"/>
    <xdr:pic>
      <xdr:nvPicPr>
        <xdr:cNvPr id="54" name="図 53">
          <a:extLst>
            <a:ext uri="{FF2B5EF4-FFF2-40B4-BE49-F238E27FC236}">
              <a16:creationId xmlns:a16="http://schemas.microsoft.com/office/drawing/2014/main" id="{498767A3-9724-4662-A46C-42576F06C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0540" y="1281001"/>
          <a:ext cx="644038" cy="292408"/>
        </a:xfrm>
        <a:prstGeom prst="rect">
          <a:avLst/>
        </a:prstGeom>
      </xdr:spPr>
    </xdr:pic>
    <xdr:clientData/>
  </xdr:oneCellAnchor>
  <xdr:oneCellAnchor>
    <xdr:from>
      <xdr:col>2</xdr:col>
      <xdr:colOff>74641</xdr:colOff>
      <xdr:row>35</xdr:row>
      <xdr:rowOff>166081</xdr:rowOff>
    </xdr:from>
    <xdr:ext cx="595920" cy="314616"/>
    <xdr:pic>
      <xdr:nvPicPr>
        <xdr:cNvPr id="55" name="図 54">
          <a:extLst>
            <a:ext uri="{FF2B5EF4-FFF2-40B4-BE49-F238E27FC236}">
              <a16:creationId xmlns:a16="http://schemas.microsoft.com/office/drawing/2014/main" id="{4AA7C490-4900-49E1-B093-A8049522C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061" y="3267421"/>
          <a:ext cx="595920" cy="314616"/>
        </a:xfrm>
        <a:prstGeom prst="rect">
          <a:avLst/>
        </a:prstGeom>
      </xdr:spPr>
    </xdr:pic>
    <xdr:clientData/>
  </xdr:oneCellAnchor>
  <xdr:oneCellAnchor>
    <xdr:from>
      <xdr:col>9</xdr:col>
      <xdr:colOff>91440</xdr:colOff>
      <xdr:row>28</xdr:row>
      <xdr:rowOff>160020</xdr:rowOff>
    </xdr:from>
    <xdr:ext cx="618073" cy="291276"/>
    <xdr:pic>
      <xdr:nvPicPr>
        <xdr:cNvPr id="56" name="図 55">
          <a:extLst>
            <a:ext uri="{FF2B5EF4-FFF2-40B4-BE49-F238E27FC236}">
              <a16:creationId xmlns:a16="http://schemas.microsoft.com/office/drawing/2014/main" id="{3BEF566A-64AA-417B-8F25-D04E8706E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2180" y="1287780"/>
          <a:ext cx="618073" cy="291276"/>
        </a:xfrm>
        <a:prstGeom prst="rect">
          <a:avLst/>
        </a:prstGeom>
      </xdr:spPr>
    </xdr:pic>
    <xdr:clientData/>
  </xdr:oneCellAnchor>
  <xdr:oneCellAnchor>
    <xdr:from>
      <xdr:col>3</xdr:col>
      <xdr:colOff>50940</xdr:colOff>
      <xdr:row>35</xdr:row>
      <xdr:rowOff>180480</xdr:rowOff>
    </xdr:from>
    <xdr:ext cx="596760" cy="312589"/>
    <xdr:pic>
      <xdr:nvPicPr>
        <xdr:cNvPr id="57" name="図 56">
          <a:extLst>
            <a:ext uri="{FF2B5EF4-FFF2-40B4-BE49-F238E27FC236}">
              <a16:creationId xmlns:a16="http://schemas.microsoft.com/office/drawing/2014/main" id="{A73A3A5C-8949-4EAA-835F-59B3EEF0B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120" y="3281820"/>
          <a:ext cx="596760" cy="312589"/>
        </a:xfrm>
        <a:prstGeom prst="rect">
          <a:avLst/>
        </a:prstGeom>
      </xdr:spPr>
    </xdr:pic>
    <xdr:clientData/>
  </xdr:oneCellAnchor>
  <xdr:oneCellAnchor>
    <xdr:from>
      <xdr:col>8</xdr:col>
      <xdr:colOff>114300</xdr:colOff>
      <xdr:row>45</xdr:row>
      <xdr:rowOff>190500</xdr:rowOff>
    </xdr:from>
    <xdr:ext cx="543497" cy="560481"/>
    <xdr:pic>
      <xdr:nvPicPr>
        <xdr:cNvPr id="58" name="図 57">
          <a:extLst>
            <a:ext uri="{FF2B5EF4-FFF2-40B4-BE49-F238E27FC236}">
              <a16:creationId xmlns:a16="http://schemas.microsoft.com/office/drawing/2014/main" id="{807DE4AE-D556-4D26-B6D8-293A42095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280" y="6111240"/>
          <a:ext cx="543497" cy="560481"/>
        </a:xfrm>
        <a:prstGeom prst="rect">
          <a:avLst/>
        </a:prstGeom>
      </xdr:spPr>
    </xdr:pic>
    <xdr:clientData/>
  </xdr:oneCellAnchor>
  <xdr:oneCellAnchor>
    <xdr:from>
      <xdr:col>2</xdr:col>
      <xdr:colOff>157620</xdr:colOff>
      <xdr:row>45</xdr:row>
      <xdr:rowOff>210961</xdr:rowOff>
    </xdr:from>
    <xdr:ext cx="550291" cy="485750"/>
    <xdr:pic>
      <xdr:nvPicPr>
        <xdr:cNvPr id="59" name="図 58">
          <a:extLst>
            <a:ext uri="{FF2B5EF4-FFF2-40B4-BE49-F238E27FC236}">
              <a16:creationId xmlns:a16="http://schemas.microsoft.com/office/drawing/2014/main" id="{BCFB0AA8-4D5D-4094-974B-9965E14C3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040" y="6131701"/>
          <a:ext cx="550291" cy="485750"/>
        </a:xfrm>
        <a:prstGeom prst="rect">
          <a:avLst/>
        </a:prstGeom>
      </xdr:spPr>
    </xdr:pic>
    <xdr:clientData/>
  </xdr:oneCellAnchor>
  <xdr:oneCellAnchor>
    <xdr:from>
      <xdr:col>4</xdr:col>
      <xdr:colOff>101880</xdr:colOff>
      <xdr:row>45</xdr:row>
      <xdr:rowOff>193320</xdr:rowOff>
    </xdr:from>
    <xdr:ext cx="536703" cy="509528"/>
    <xdr:pic>
      <xdr:nvPicPr>
        <xdr:cNvPr id="60" name="図 59">
          <a:extLst>
            <a:ext uri="{FF2B5EF4-FFF2-40B4-BE49-F238E27FC236}">
              <a16:creationId xmlns:a16="http://schemas.microsoft.com/office/drawing/2014/main" id="{D921ABEF-2160-4CB4-8489-979E7AE5D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8820" y="6114060"/>
          <a:ext cx="536703" cy="509528"/>
        </a:xfrm>
        <a:prstGeom prst="rect">
          <a:avLst/>
        </a:prstGeom>
      </xdr:spPr>
    </xdr:pic>
    <xdr:clientData/>
  </xdr:oneCellAnchor>
  <xdr:oneCellAnchor>
    <xdr:from>
      <xdr:col>3</xdr:col>
      <xdr:colOff>61380</xdr:colOff>
      <xdr:row>45</xdr:row>
      <xdr:rowOff>198541</xdr:rowOff>
    </xdr:from>
    <xdr:ext cx="557085" cy="546894"/>
    <xdr:pic>
      <xdr:nvPicPr>
        <xdr:cNvPr id="61" name="図 60">
          <a:extLst>
            <a:ext uri="{FF2B5EF4-FFF2-40B4-BE49-F238E27FC236}">
              <a16:creationId xmlns:a16="http://schemas.microsoft.com/office/drawing/2014/main" id="{7ACC6293-FA67-49E7-BBE8-6DD2FD710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560" y="6119281"/>
          <a:ext cx="557085" cy="546894"/>
        </a:xfrm>
        <a:prstGeom prst="rect">
          <a:avLst/>
        </a:prstGeom>
      </xdr:spPr>
    </xdr:pic>
    <xdr:clientData/>
  </xdr:oneCellAnchor>
  <xdr:oneCellAnchor>
    <xdr:from>
      <xdr:col>9</xdr:col>
      <xdr:colOff>119941</xdr:colOff>
      <xdr:row>47</xdr:row>
      <xdr:rowOff>13260</xdr:rowOff>
    </xdr:from>
    <xdr:ext cx="533306" cy="512925"/>
    <xdr:pic>
      <xdr:nvPicPr>
        <xdr:cNvPr id="62" name="図 61">
          <a:extLst>
            <a:ext uri="{FF2B5EF4-FFF2-40B4-BE49-F238E27FC236}">
              <a16:creationId xmlns:a16="http://schemas.microsoft.com/office/drawing/2014/main" id="{E221D97D-DC05-4262-8D0C-D12E7D2E3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0681" y="6497880"/>
          <a:ext cx="533306" cy="512925"/>
        </a:xfrm>
        <a:prstGeom prst="rect">
          <a:avLst/>
        </a:prstGeom>
      </xdr:spPr>
    </xdr:pic>
    <xdr:clientData/>
  </xdr:oneCellAnchor>
  <xdr:oneCellAnchor>
    <xdr:from>
      <xdr:col>6</xdr:col>
      <xdr:colOff>140401</xdr:colOff>
      <xdr:row>46</xdr:row>
      <xdr:rowOff>3240</xdr:rowOff>
    </xdr:from>
    <xdr:ext cx="526512" cy="485593"/>
    <xdr:pic>
      <xdr:nvPicPr>
        <xdr:cNvPr id="63" name="図 62">
          <a:extLst>
            <a:ext uri="{FF2B5EF4-FFF2-40B4-BE49-F238E27FC236}">
              <a16:creationId xmlns:a16="http://schemas.microsoft.com/office/drawing/2014/main" id="{7AF10448-FEB6-435E-83D8-8DCABD5FD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0861" y="6205920"/>
          <a:ext cx="526512" cy="485593"/>
        </a:xfrm>
        <a:prstGeom prst="rect">
          <a:avLst/>
        </a:prstGeom>
      </xdr:spPr>
    </xdr:pic>
    <xdr:clientData/>
  </xdr:oneCellAnchor>
  <xdr:oneCellAnchor>
    <xdr:from>
      <xdr:col>7</xdr:col>
      <xdr:colOff>153241</xdr:colOff>
      <xdr:row>47</xdr:row>
      <xdr:rowOff>23700</xdr:rowOff>
    </xdr:from>
    <xdr:ext cx="519719" cy="495941"/>
    <xdr:pic>
      <xdr:nvPicPr>
        <xdr:cNvPr id="64" name="図 63">
          <a:extLst>
            <a:ext uri="{FF2B5EF4-FFF2-40B4-BE49-F238E27FC236}">
              <a16:creationId xmlns:a16="http://schemas.microsoft.com/office/drawing/2014/main" id="{7A069597-801E-4BEB-8AE2-CE18FA7FB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0461" y="6508320"/>
          <a:ext cx="519719" cy="495941"/>
        </a:xfrm>
        <a:prstGeom prst="rect">
          <a:avLst/>
        </a:prstGeom>
      </xdr:spPr>
    </xdr:pic>
    <xdr:clientData/>
  </xdr:oneCellAnchor>
  <xdr:oneCellAnchor>
    <xdr:from>
      <xdr:col>5</xdr:col>
      <xdr:colOff>127981</xdr:colOff>
      <xdr:row>45</xdr:row>
      <xdr:rowOff>211801</xdr:rowOff>
    </xdr:from>
    <xdr:ext cx="519719" cy="492544"/>
    <xdr:pic>
      <xdr:nvPicPr>
        <xdr:cNvPr id="65" name="図 64">
          <a:extLst>
            <a:ext uri="{FF2B5EF4-FFF2-40B4-BE49-F238E27FC236}">
              <a16:creationId xmlns:a16="http://schemas.microsoft.com/office/drawing/2014/main" id="{7541E786-0A89-4DD0-99D1-580EDBF4C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1681" y="6132541"/>
          <a:ext cx="519719" cy="492544"/>
        </a:xfrm>
        <a:prstGeom prst="rect">
          <a:avLst/>
        </a:prstGeom>
      </xdr:spPr>
    </xdr:pic>
    <xdr:clientData/>
  </xdr:oneCellAnchor>
  <xdr:twoCellAnchor editAs="oneCell">
    <xdr:from>
      <xdr:col>2</xdr:col>
      <xdr:colOff>36121</xdr:colOff>
      <xdr:row>4</xdr:row>
      <xdr:rowOff>51360</xdr:rowOff>
    </xdr:from>
    <xdr:to>
      <xdr:col>2</xdr:col>
      <xdr:colOff>731521</xdr:colOff>
      <xdr:row>4</xdr:row>
      <xdr:rowOff>491643</xdr:rowOff>
    </xdr:to>
    <xdr:pic>
      <xdr:nvPicPr>
        <xdr:cNvPr id="84" name="図 83">
          <a:extLst>
            <a:ext uri="{FF2B5EF4-FFF2-40B4-BE49-F238E27FC236}">
              <a16:creationId xmlns:a16="http://schemas.microsoft.com/office/drawing/2014/main" id="{F7D9D5AC-C261-5D42-0569-C12CCB539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01" y="14346480"/>
          <a:ext cx="695400" cy="440283"/>
        </a:xfrm>
        <a:prstGeom prst="rect">
          <a:avLst/>
        </a:prstGeom>
      </xdr:spPr>
    </xdr:pic>
    <xdr:clientData/>
  </xdr:twoCellAnchor>
  <xdr:oneCellAnchor>
    <xdr:from>
      <xdr:col>4</xdr:col>
      <xdr:colOff>182880</xdr:colOff>
      <xdr:row>57</xdr:row>
      <xdr:rowOff>188320</xdr:rowOff>
    </xdr:from>
    <xdr:ext cx="420899" cy="534359"/>
    <xdr:pic>
      <xdr:nvPicPr>
        <xdr:cNvPr id="85" name="図 84">
          <a:extLst>
            <a:ext uri="{FF2B5EF4-FFF2-40B4-BE49-F238E27FC236}">
              <a16:creationId xmlns:a16="http://schemas.microsoft.com/office/drawing/2014/main" id="{90FA061C-2954-44F9-A042-797B0D695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4120" y="19329760"/>
          <a:ext cx="420899" cy="534359"/>
        </a:xfrm>
        <a:prstGeom prst="rect">
          <a:avLst/>
        </a:prstGeom>
      </xdr:spPr>
    </xdr:pic>
    <xdr:clientData/>
  </xdr:oneCellAnchor>
  <xdr:oneCellAnchor>
    <xdr:from>
      <xdr:col>5</xdr:col>
      <xdr:colOff>172861</xdr:colOff>
      <xdr:row>57</xdr:row>
      <xdr:rowOff>205740</xdr:rowOff>
    </xdr:from>
    <xdr:ext cx="406259" cy="537399"/>
    <xdr:pic>
      <xdr:nvPicPr>
        <xdr:cNvPr id="86" name="図 85">
          <a:extLst>
            <a:ext uri="{FF2B5EF4-FFF2-40B4-BE49-F238E27FC236}">
              <a16:creationId xmlns:a16="http://schemas.microsoft.com/office/drawing/2014/main" id="{01970F8D-C800-4B68-9FE0-CB91D883C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0861" y="19347180"/>
          <a:ext cx="406259" cy="537399"/>
        </a:xfrm>
        <a:prstGeom prst="rect">
          <a:avLst/>
        </a:prstGeom>
      </xdr:spPr>
    </xdr:pic>
    <xdr:clientData/>
  </xdr:oneCellAnchor>
  <xdr:oneCellAnchor>
    <xdr:from>
      <xdr:col>3</xdr:col>
      <xdr:colOff>239040</xdr:colOff>
      <xdr:row>57</xdr:row>
      <xdr:rowOff>167640</xdr:rowOff>
    </xdr:from>
    <xdr:ext cx="373319" cy="543229"/>
    <xdr:pic>
      <xdr:nvPicPr>
        <xdr:cNvPr id="87" name="図 86">
          <a:extLst>
            <a:ext uri="{FF2B5EF4-FFF2-40B4-BE49-F238E27FC236}">
              <a16:creationId xmlns:a16="http://schemas.microsoft.com/office/drawing/2014/main" id="{6813D902-A4A2-47AC-93B5-7398E34CC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520" y="19309080"/>
          <a:ext cx="373319" cy="543229"/>
        </a:xfrm>
        <a:prstGeom prst="rect">
          <a:avLst/>
        </a:prstGeom>
      </xdr:spPr>
    </xdr:pic>
    <xdr:clientData/>
  </xdr:oneCellAnchor>
  <xdr:oneCellAnchor>
    <xdr:from>
      <xdr:col>2</xdr:col>
      <xdr:colOff>160441</xdr:colOff>
      <xdr:row>57</xdr:row>
      <xdr:rowOff>205740</xdr:rowOff>
    </xdr:from>
    <xdr:ext cx="398939" cy="531989"/>
    <xdr:pic>
      <xdr:nvPicPr>
        <xdr:cNvPr id="88" name="図 87">
          <a:extLst>
            <a:ext uri="{FF2B5EF4-FFF2-40B4-BE49-F238E27FC236}">
              <a16:creationId xmlns:a16="http://schemas.microsoft.com/office/drawing/2014/main" id="{E7E43C50-608E-482F-AEDA-024C6824A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161" y="19347180"/>
          <a:ext cx="398939" cy="531989"/>
        </a:xfrm>
        <a:prstGeom prst="rect">
          <a:avLst/>
        </a:prstGeom>
      </xdr:spPr>
    </xdr:pic>
    <xdr:clientData/>
  </xdr:one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イオン">
  <a:themeElements>
    <a:clrScheme name="イオン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イオン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イオン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showGridLines="0" showRuler="0" showWhiteSpace="0" view="pageLayout" zoomScale="85" zoomScaleNormal="100" zoomScalePageLayoutView="85" workbookViewId="0">
      <selection activeCell="J12" sqref="J12"/>
    </sheetView>
  </sheetViews>
  <sheetFormatPr defaultColWidth="9" defaultRowHeight="16.8" x14ac:dyDescent="0.2"/>
  <cols>
    <col min="1" max="1" width="11.6640625" style="4" customWidth="1"/>
    <col min="2" max="2" width="16.5546875" style="4" customWidth="1"/>
    <col min="3" max="3" width="13.88671875" style="4" customWidth="1"/>
    <col min="4" max="4" width="6.6640625" style="4" customWidth="1"/>
    <col min="5" max="8" width="5" style="4" customWidth="1"/>
    <col min="9" max="9" width="16.109375" style="4" customWidth="1"/>
    <col min="10" max="16384" width="9" style="4"/>
  </cols>
  <sheetData>
    <row r="1" spans="1:15" s="3" customFormat="1" ht="29.25" customHeight="1" x14ac:dyDescent="0.65">
      <c r="A1" s="127" t="s">
        <v>14</v>
      </c>
      <c r="B1" s="127"/>
      <c r="C1" s="127"/>
      <c r="D1" s="127"/>
      <c r="E1" s="127"/>
      <c r="F1" s="127"/>
      <c r="G1" s="127"/>
      <c r="H1" s="127"/>
      <c r="I1" s="2"/>
      <c r="J1" s="2"/>
      <c r="K1" s="2"/>
      <c r="L1" s="2"/>
      <c r="M1" s="2"/>
      <c r="N1" s="2"/>
      <c r="O1" s="2"/>
    </row>
    <row r="2" spans="1:15" s="3" customFormat="1" ht="24.75" customHeight="1" x14ac:dyDescent="0.6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</row>
    <row r="3" spans="1:15" ht="16.5" customHeight="1" x14ac:dyDescent="0.2">
      <c r="A3" s="132" t="s">
        <v>35</v>
      </c>
      <c r="B3" s="132"/>
      <c r="C3" s="132"/>
      <c r="D3" s="132"/>
      <c r="E3" s="132"/>
      <c r="F3" s="132"/>
      <c r="G3" s="132"/>
      <c r="H3" s="132"/>
    </row>
    <row r="4" spans="1:15" ht="16.5" customHeight="1" x14ac:dyDescent="0.4">
      <c r="A4" s="132" t="s">
        <v>34</v>
      </c>
      <c r="B4" s="132"/>
      <c r="C4" s="132"/>
      <c r="D4" s="132"/>
      <c r="E4" s="132"/>
      <c r="F4" s="132"/>
      <c r="G4" s="132"/>
      <c r="H4" s="7"/>
    </row>
    <row r="5" spans="1:15" ht="16.5" customHeight="1" x14ac:dyDescent="0.2">
      <c r="A5" s="132" t="s">
        <v>33</v>
      </c>
      <c r="B5" s="132"/>
      <c r="C5" s="132"/>
      <c r="D5" s="132"/>
      <c r="E5" s="132"/>
      <c r="F5" s="132"/>
      <c r="G5" s="132"/>
      <c r="H5" s="132"/>
    </row>
    <row r="6" spans="1:15" x14ac:dyDescent="0.4">
      <c r="A6" s="8"/>
      <c r="B6" s="6"/>
      <c r="C6" s="6"/>
      <c r="D6" s="8" t="s">
        <v>13</v>
      </c>
      <c r="E6" s="131" t="s">
        <v>12</v>
      </c>
      <c r="F6" s="131"/>
      <c r="G6" s="131"/>
      <c r="H6" s="131"/>
    </row>
    <row r="7" spans="1:15" x14ac:dyDescent="0.2">
      <c r="B7" s="9"/>
      <c r="C7" s="9"/>
      <c r="D7" s="53"/>
      <c r="E7" s="9"/>
    </row>
    <row r="8" spans="1:15" ht="32.25" customHeight="1" x14ac:dyDescent="0.4">
      <c r="A8" s="114" t="s">
        <v>69</v>
      </c>
      <c r="B8" s="114" t="s">
        <v>99</v>
      </c>
      <c r="C8" s="73"/>
      <c r="D8" s="74">
        <f>ORDER!I6</f>
        <v>0</v>
      </c>
      <c r="E8" s="129">
        <f>ORDER!J6</f>
        <v>0</v>
      </c>
      <c r="F8" s="129"/>
      <c r="G8" s="129"/>
      <c r="H8" s="129"/>
    </row>
    <row r="9" spans="1:15" ht="32.25" customHeight="1" x14ac:dyDescent="0.2">
      <c r="A9" s="114" t="s">
        <v>119</v>
      </c>
      <c r="B9" s="114" t="s">
        <v>49</v>
      </c>
      <c r="C9" s="81" t="s">
        <v>47</v>
      </c>
      <c r="D9" s="74">
        <f>ORDER!I22</f>
        <v>0</v>
      </c>
      <c r="E9" s="130">
        <f>ORDER!J22</f>
        <v>0</v>
      </c>
      <c r="F9" s="130"/>
      <c r="G9" s="130"/>
      <c r="H9" s="130"/>
    </row>
    <row r="10" spans="1:15" ht="32.25" customHeight="1" x14ac:dyDescent="0.2">
      <c r="A10" s="114"/>
      <c r="B10" s="114"/>
      <c r="C10" s="81" t="s">
        <v>48</v>
      </c>
      <c r="D10" s="74">
        <f>ORDER!I23</f>
        <v>0</v>
      </c>
      <c r="E10" s="130">
        <f>ORDER!J23</f>
        <v>0</v>
      </c>
      <c r="F10" s="130"/>
      <c r="G10" s="130"/>
      <c r="H10" s="130"/>
    </row>
    <row r="11" spans="1:15" ht="32.25" customHeight="1" x14ac:dyDescent="0.4">
      <c r="A11" s="114" t="s">
        <v>121</v>
      </c>
      <c r="B11" s="114" t="s">
        <v>19</v>
      </c>
      <c r="C11" s="81" t="s">
        <v>54</v>
      </c>
      <c r="D11" s="74">
        <f>ORDER!I41</f>
        <v>0</v>
      </c>
      <c r="E11" s="129">
        <f>ORDER!J41</f>
        <v>0</v>
      </c>
      <c r="F11" s="129"/>
      <c r="G11" s="129"/>
      <c r="H11" s="129"/>
    </row>
    <row r="12" spans="1:15" ht="32.25" customHeight="1" x14ac:dyDescent="0.4">
      <c r="A12" s="114"/>
      <c r="B12" s="114"/>
      <c r="C12" s="81" t="s">
        <v>48</v>
      </c>
      <c r="D12" s="74">
        <f>ORDER!I42</f>
        <v>0</v>
      </c>
      <c r="E12" s="129">
        <f>ORDER!J42</f>
        <v>0</v>
      </c>
      <c r="F12" s="129"/>
      <c r="G12" s="129"/>
      <c r="H12" s="129"/>
    </row>
    <row r="13" spans="1:15" ht="32.25" customHeight="1" x14ac:dyDescent="0.4">
      <c r="A13" s="114" t="s">
        <v>118</v>
      </c>
      <c r="B13" s="114" t="s">
        <v>97</v>
      </c>
      <c r="C13" s="81" t="s">
        <v>54</v>
      </c>
      <c r="D13" s="74">
        <f>ORDER!I53</f>
        <v>0</v>
      </c>
      <c r="E13" s="129">
        <f>ORDER!J53</f>
        <v>0</v>
      </c>
      <c r="F13" s="129"/>
      <c r="G13" s="129"/>
      <c r="H13" s="129"/>
    </row>
    <row r="14" spans="1:15" ht="32.25" customHeight="1" x14ac:dyDescent="0.4">
      <c r="A14" s="17" t="s">
        <v>110</v>
      </c>
      <c r="B14" s="114" t="s">
        <v>108</v>
      </c>
      <c r="C14" s="81" t="s">
        <v>47</v>
      </c>
      <c r="D14" s="74">
        <f>ORDER!H63</f>
        <v>0</v>
      </c>
      <c r="E14" s="129">
        <f>ORDER!I63</f>
        <v>0</v>
      </c>
      <c r="F14" s="129"/>
      <c r="G14" s="129"/>
      <c r="H14" s="129"/>
    </row>
    <row r="15" spans="1:15" ht="32.25" customHeight="1" x14ac:dyDescent="0.4">
      <c r="B15" s="73"/>
      <c r="C15" s="81" t="s">
        <v>48</v>
      </c>
      <c r="D15" s="74">
        <f>ORDER!H64</f>
        <v>0</v>
      </c>
      <c r="E15" s="129">
        <f>ORDER!I64</f>
        <v>0</v>
      </c>
      <c r="F15" s="129"/>
      <c r="G15" s="129"/>
      <c r="H15" s="129"/>
    </row>
    <row r="16" spans="1:15" ht="9" customHeight="1" x14ac:dyDescent="0.2">
      <c r="A16" s="5"/>
      <c r="B16" s="10"/>
      <c r="C16" s="10"/>
      <c r="D16" s="128"/>
      <c r="E16" s="128"/>
      <c r="F16" s="128"/>
      <c r="G16" s="128"/>
      <c r="H16" s="128"/>
    </row>
    <row r="17" spans="1:8" x14ac:dyDescent="0.2">
      <c r="E17" s="11"/>
      <c r="F17" s="11"/>
      <c r="G17" s="11"/>
      <c r="H17" s="11"/>
    </row>
    <row r="18" spans="1:8" x14ac:dyDescent="0.4">
      <c r="C18" s="12" t="s">
        <v>16</v>
      </c>
      <c r="D18" s="13">
        <f>SUM(D8:D15)</f>
        <v>0</v>
      </c>
    </row>
    <row r="19" spans="1:8" ht="28.5" customHeight="1" x14ac:dyDescent="0.4">
      <c r="D19" s="123" t="s">
        <v>23</v>
      </c>
      <c r="E19" s="123"/>
      <c r="F19" s="122">
        <f>SUM(E8:H15)</f>
        <v>0</v>
      </c>
      <c r="G19" s="122"/>
      <c r="H19" s="122"/>
    </row>
    <row r="20" spans="1:8" ht="28.5" customHeight="1" x14ac:dyDescent="0.4">
      <c r="D20" s="125" t="s">
        <v>0</v>
      </c>
      <c r="E20" s="125"/>
      <c r="F20" s="124">
        <f>F19*0.1</f>
        <v>0</v>
      </c>
      <c r="G20" s="124"/>
      <c r="H20" s="124"/>
    </row>
    <row r="21" spans="1:8" ht="28.5" customHeight="1" x14ac:dyDescent="0.4">
      <c r="D21" s="126" t="s">
        <v>24</v>
      </c>
      <c r="E21" s="126"/>
      <c r="F21" s="124">
        <f>SUM(F19:H20)</f>
        <v>0</v>
      </c>
      <c r="G21" s="124"/>
      <c r="H21" s="124"/>
    </row>
    <row r="22" spans="1:8" x14ac:dyDescent="0.2">
      <c r="F22" s="14"/>
      <c r="G22" s="14"/>
      <c r="H22" s="14"/>
    </row>
    <row r="23" spans="1:8" x14ac:dyDescent="0.2">
      <c r="A23" s="15" t="s">
        <v>32</v>
      </c>
    </row>
    <row r="24" spans="1:8" x14ac:dyDescent="0.2">
      <c r="A24" s="15" t="s">
        <v>36</v>
      </c>
    </row>
  </sheetData>
  <sheetProtection sheet="1"/>
  <mergeCells count="20">
    <mergeCell ref="A1:H1"/>
    <mergeCell ref="D16:H16"/>
    <mergeCell ref="E11:H11"/>
    <mergeCell ref="E14:H14"/>
    <mergeCell ref="E9:H9"/>
    <mergeCell ref="E10:H10"/>
    <mergeCell ref="E6:H6"/>
    <mergeCell ref="E13:H13"/>
    <mergeCell ref="E8:H8"/>
    <mergeCell ref="A5:H5"/>
    <mergeCell ref="A4:G4"/>
    <mergeCell ref="A3:H3"/>
    <mergeCell ref="E12:H12"/>
    <mergeCell ref="E15:H15"/>
    <mergeCell ref="F19:H19"/>
    <mergeCell ref="D19:E19"/>
    <mergeCell ref="F20:H20"/>
    <mergeCell ref="F21:H21"/>
    <mergeCell ref="D20:E20"/>
    <mergeCell ref="D21:E21"/>
  </mergeCells>
  <phoneticPr fontId="2"/>
  <pageMargins left="0.91" right="0.87" top="1.48" bottom="0.74803149606299213" header="1.69" footer="0.9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4"/>
  <sheetViews>
    <sheetView showGridLines="0" showRuler="0" showWhiteSpace="0" zoomScaleNormal="100" zoomScaleSheetLayoutView="100" zoomScalePageLayoutView="115" workbookViewId="0">
      <selection activeCell="M12" sqref="M12"/>
    </sheetView>
  </sheetViews>
  <sheetFormatPr defaultColWidth="9" defaultRowHeight="19.5" customHeight="1" x14ac:dyDescent="0.2"/>
  <cols>
    <col min="1" max="1" width="7.77734375" style="51" customWidth="1"/>
    <col min="2" max="2" width="4" style="17" customWidth="1"/>
    <col min="3" max="10" width="10.88671875" style="51" customWidth="1"/>
    <col min="11" max="11" width="3.6640625" style="68" customWidth="1"/>
    <col min="12" max="12" width="9.21875" customWidth="1"/>
    <col min="13" max="13" width="11.33203125" style="51" customWidth="1"/>
    <col min="14" max="14" width="5.88671875" style="51" customWidth="1"/>
    <col min="15" max="16384" width="9" style="51"/>
  </cols>
  <sheetData>
    <row r="1" spans="1:12" s="18" customFormat="1" ht="36" customHeight="1" x14ac:dyDescent="0.5">
      <c r="A1" s="80" t="s">
        <v>99</v>
      </c>
      <c r="B1" s="29"/>
      <c r="C1" s="29"/>
      <c r="D1" s="16"/>
      <c r="E1" s="16"/>
      <c r="F1" s="16"/>
      <c r="G1" s="16"/>
      <c r="H1" s="16"/>
      <c r="I1" s="16"/>
      <c r="J1" s="16"/>
    </row>
    <row r="2" spans="1:12" s="19" customFormat="1" ht="13.5" customHeight="1" x14ac:dyDescent="0.2">
      <c r="G2" s="18"/>
      <c r="H2" s="18"/>
      <c r="I2" s="18"/>
      <c r="J2" s="18"/>
      <c r="K2" s="18"/>
      <c r="L2" s="18"/>
    </row>
    <row r="3" spans="1:12" s="19" customFormat="1" ht="16.8" x14ac:dyDescent="0.2">
      <c r="C3" s="21" t="s">
        <v>107</v>
      </c>
    </row>
    <row r="4" spans="1:12" s="19" customFormat="1" ht="16.8" hidden="1" x14ac:dyDescent="0.2">
      <c r="A4" s="104" t="s">
        <v>99</v>
      </c>
      <c r="C4" s="89" t="s">
        <v>59</v>
      </c>
      <c r="E4" s="103"/>
    </row>
    <row r="5" spans="1:12" s="19" customFormat="1" ht="43.5" customHeight="1" thickBot="1" x14ac:dyDescent="0.4">
      <c r="B5" s="103"/>
      <c r="C5" s="24"/>
      <c r="E5" s="51"/>
      <c r="F5" s="51"/>
      <c r="G5" s="56" t="s">
        <v>26</v>
      </c>
      <c r="H5" s="56" t="s">
        <v>25</v>
      </c>
      <c r="I5" s="57" t="s">
        <v>13</v>
      </c>
      <c r="J5" s="57" t="s">
        <v>27</v>
      </c>
    </row>
    <row r="6" spans="1:12" s="19" customFormat="1" ht="21" customHeight="1" thickTop="1" thickBot="1" x14ac:dyDescent="0.4">
      <c r="A6" s="115" t="s">
        <v>10</v>
      </c>
      <c r="B6" s="116"/>
      <c r="C6" s="26"/>
      <c r="E6" s="58" t="s">
        <v>100</v>
      </c>
      <c r="F6" s="106" t="s">
        <v>99</v>
      </c>
      <c r="G6" s="105">
        <v>1600</v>
      </c>
      <c r="H6" s="105">
        <f>G6*0.6</f>
        <v>960</v>
      </c>
      <c r="I6" s="105">
        <f>SUM(C6)</f>
        <v>0</v>
      </c>
      <c r="J6" s="107">
        <f>I6*H6</f>
        <v>0</v>
      </c>
    </row>
    <row r="7" spans="1:12" ht="16.8" customHeight="1" thickTop="1" x14ac:dyDescent="0.2">
      <c r="B7" s="51"/>
      <c r="K7" s="51"/>
      <c r="L7" s="51"/>
    </row>
    <row r="8" spans="1:12" s="18" customFormat="1" ht="36" customHeight="1" x14ac:dyDescent="0.2">
      <c r="A8" s="94" t="s">
        <v>29</v>
      </c>
      <c r="B8" s="95"/>
      <c r="C8" s="96"/>
      <c r="D8" s="16"/>
      <c r="E8" s="16"/>
      <c r="F8" s="16"/>
      <c r="G8" s="16"/>
      <c r="H8" s="16"/>
      <c r="I8" s="16"/>
      <c r="J8" s="16"/>
    </row>
    <row r="9" spans="1:12" s="18" customFormat="1" ht="16.2" x14ac:dyDescent="0.2">
      <c r="A9" s="51"/>
      <c r="B9" s="17"/>
      <c r="C9" s="52"/>
      <c r="D9" s="52"/>
      <c r="E9" s="52"/>
      <c r="F9" s="52"/>
      <c r="G9" s="52"/>
      <c r="H9" s="52"/>
      <c r="I9" s="52"/>
      <c r="J9" s="52"/>
    </row>
    <row r="10" spans="1:12" ht="12.75" customHeight="1" x14ac:dyDescent="0.2">
      <c r="A10" s="141" t="s">
        <v>18</v>
      </c>
      <c r="B10" s="142"/>
      <c r="C10" s="21" t="s">
        <v>62</v>
      </c>
      <c r="D10" s="63" t="s">
        <v>63</v>
      </c>
      <c r="E10" s="63" t="s">
        <v>64</v>
      </c>
      <c r="F10" s="63" t="s">
        <v>65</v>
      </c>
      <c r="G10" s="63" t="s">
        <v>71</v>
      </c>
      <c r="H10" s="63" t="s">
        <v>77</v>
      </c>
      <c r="I10" s="63" t="s">
        <v>67</v>
      </c>
      <c r="J10" s="63" t="s">
        <v>68</v>
      </c>
      <c r="K10" s="51"/>
    </row>
    <row r="11" spans="1:12" ht="12.75" customHeight="1" x14ac:dyDescent="0.2">
      <c r="A11" s="141" t="s">
        <v>40</v>
      </c>
      <c r="B11" s="142"/>
      <c r="C11" s="98" t="s">
        <v>80</v>
      </c>
      <c r="D11" s="99" t="s">
        <v>81</v>
      </c>
      <c r="E11" s="99" t="s">
        <v>86</v>
      </c>
      <c r="F11" s="99" t="s">
        <v>82</v>
      </c>
      <c r="G11" s="65" t="s">
        <v>83</v>
      </c>
      <c r="H11" s="99" t="s">
        <v>82</v>
      </c>
      <c r="I11" s="99" t="s">
        <v>86</v>
      </c>
      <c r="J11" s="99" t="s">
        <v>82</v>
      </c>
      <c r="K11" s="51"/>
    </row>
    <row r="12" spans="1:12" ht="58.2" customHeight="1" thickBot="1" x14ac:dyDescent="0.25">
      <c r="A12" s="143">
        <v>1</v>
      </c>
      <c r="B12" s="144"/>
      <c r="C12" s="64"/>
      <c r="D12" s="64"/>
      <c r="E12" s="64"/>
      <c r="F12" s="64"/>
      <c r="G12" s="64"/>
      <c r="H12" s="64"/>
      <c r="I12" s="64"/>
      <c r="J12" s="64"/>
      <c r="K12" s="51"/>
    </row>
    <row r="13" spans="1:12" ht="20.25" customHeight="1" thickTop="1" thickBot="1" x14ac:dyDescent="0.25">
      <c r="A13" s="136" t="s">
        <v>10</v>
      </c>
      <c r="B13" s="25" t="s">
        <v>1</v>
      </c>
      <c r="C13" s="69"/>
      <c r="D13" s="26"/>
      <c r="E13" s="26"/>
      <c r="F13" s="26"/>
      <c r="G13" s="26"/>
      <c r="H13" s="26"/>
      <c r="I13" s="26"/>
      <c r="J13" s="27"/>
      <c r="K13" s="51"/>
      <c r="L13" s="51"/>
    </row>
    <row r="14" spans="1:12" ht="20.25" customHeight="1" thickTop="1" thickBot="1" x14ac:dyDescent="0.25">
      <c r="A14" s="137"/>
      <c r="B14" s="28" t="s">
        <v>55</v>
      </c>
      <c r="C14" s="69"/>
      <c r="D14" s="26"/>
      <c r="E14" s="26"/>
      <c r="F14" s="26"/>
      <c r="G14" s="26"/>
      <c r="H14" s="26"/>
      <c r="I14" s="26"/>
      <c r="J14" s="97" t="s">
        <v>79</v>
      </c>
      <c r="K14" s="51"/>
      <c r="L14" s="51"/>
    </row>
    <row r="15" spans="1:12" ht="15" customHeight="1" thickTop="1" x14ac:dyDescent="0.2">
      <c r="K15" s="51"/>
      <c r="L15" s="51"/>
    </row>
    <row r="16" spans="1:12" ht="12.75" customHeight="1" x14ac:dyDescent="0.2">
      <c r="A16" s="141" t="s">
        <v>18</v>
      </c>
      <c r="B16" s="142"/>
      <c r="C16" s="63" t="s">
        <v>73</v>
      </c>
      <c r="D16" s="63" t="s">
        <v>78</v>
      </c>
      <c r="E16" s="63" t="s">
        <v>72</v>
      </c>
      <c r="F16" s="63" t="s">
        <v>94</v>
      </c>
      <c r="G16" s="63" t="s">
        <v>74</v>
      </c>
      <c r="H16" s="63" t="s">
        <v>75</v>
      </c>
      <c r="I16" s="21" t="s">
        <v>76</v>
      </c>
      <c r="K16"/>
      <c r="L16" s="51"/>
    </row>
    <row r="17" spans="1:12" ht="12.75" customHeight="1" x14ac:dyDescent="0.2">
      <c r="A17" s="141" t="s">
        <v>40</v>
      </c>
      <c r="B17" s="142"/>
      <c r="C17" s="65" t="s">
        <v>84</v>
      </c>
      <c r="D17" s="99" t="s">
        <v>82</v>
      </c>
      <c r="E17" s="65" t="s">
        <v>88</v>
      </c>
      <c r="F17" s="65" t="s">
        <v>85</v>
      </c>
      <c r="G17" s="64" t="s">
        <v>87</v>
      </c>
      <c r="H17" s="65" t="s">
        <v>88</v>
      </c>
      <c r="I17" s="99" t="s">
        <v>82</v>
      </c>
      <c r="K17"/>
      <c r="L17" s="51"/>
    </row>
    <row r="18" spans="1:12" ht="64.8" customHeight="1" thickBot="1" x14ac:dyDescent="0.25">
      <c r="A18" s="143">
        <v>2</v>
      </c>
      <c r="B18" s="144"/>
      <c r="C18" s="64"/>
      <c r="D18" s="64"/>
      <c r="E18" s="64"/>
      <c r="F18" s="64"/>
      <c r="G18" s="64"/>
      <c r="H18" s="64"/>
      <c r="I18" s="64"/>
      <c r="K18"/>
      <c r="L18" s="51"/>
    </row>
    <row r="19" spans="1:12" ht="20.25" customHeight="1" thickTop="1" thickBot="1" x14ac:dyDescent="0.25">
      <c r="A19" s="136" t="s">
        <v>10</v>
      </c>
      <c r="B19" s="25" t="s">
        <v>1</v>
      </c>
      <c r="C19" s="69"/>
      <c r="D19" s="26"/>
      <c r="E19" s="26"/>
      <c r="F19" s="26"/>
      <c r="G19" s="26"/>
      <c r="H19" s="26"/>
      <c r="I19" s="26"/>
      <c r="K19" s="51"/>
      <c r="L19" s="51"/>
    </row>
    <row r="20" spans="1:12" ht="20.25" customHeight="1" thickTop="1" thickBot="1" x14ac:dyDescent="0.25">
      <c r="A20" s="137"/>
      <c r="B20" s="28" t="s">
        <v>55</v>
      </c>
      <c r="C20" s="69"/>
      <c r="D20" s="26"/>
      <c r="E20" s="26"/>
      <c r="F20" s="26"/>
      <c r="G20" s="26"/>
      <c r="H20" s="26"/>
      <c r="I20" s="26"/>
      <c r="K20" s="51"/>
      <c r="L20" s="51"/>
    </row>
    <row r="21" spans="1:12" ht="25.8" customHeight="1" thickTop="1" x14ac:dyDescent="0.35">
      <c r="E21" s="55"/>
      <c r="F21" s="55"/>
      <c r="G21" s="56" t="s">
        <v>26</v>
      </c>
      <c r="H21" s="56" t="s">
        <v>25</v>
      </c>
      <c r="I21" s="57" t="s">
        <v>13</v>
      </c>
      <c r="J21" s="57" t="s">
        <v>27</v>
      </c>
      <c r="K21" s="66"/>
      <c r="L21" s="51"/>
    </row>
    <row r="22" spans="1:12" ht="25.8" customHeight="1" x14ac:dyDescent="0.35">
      <c r="D22" s="58" t="s">
        <v>9</v>
      </c>
      <c r="E22" s="133" t="s">
        <v>42</v>
      </c>
      <c r="F22" s="133"/>
      <c r="G22" s="61">
        <v>2300</v>
      </c>
      <c r="H22" s="61">
        <f>G22*0.6</f>
        <v>1380</v>
      </c>
      <c r="I22" s="67">
        <f>SUM(C13:J13)+SUM(C19:I19)</f>
        <v>0</v>
      </c>
      <c r="J22" s="60">
        <f>H22*I22</f>
        <v>0</v>
      </c>
      <c r="K22" s="51"/>
      <c r="L22" s="51"/>
    </row>
    <row r="23" spans="1:12" ht="25.8" customHeight="1" x14ac:dyDescent="0.35">
      <c r="D23" s="58" t="s">
        <v>9</v>
      </c>
      <c r="E23" s="133" t="s">
        <v>43</v>
      </c>
      <c r="F23" s="133"/>
      <c r="G23" s="61">
        <v>2500</v>
      </c>
      <c r="H23" s="61">
        <f>G23*0.6</f>
        <v>1500</v>
      </c>
      <c r="I23" s="67">
        <f>SUM(C14:J14)+SUM(C20:I20)</f>
        <v>0</v>
      </c>
      <c r="J23" s="60">
        <f>I23*H23</f>
        <v>0</v>
      </c>
      <c r="K23" s="51"/>
      <c r="L23" s="51"/>
    </row>
    <row r="24" spans="1:12" ht="19.5" customHeight="1" x14ac:dyDescent="0.2">
      <c r="C24" s="140"/>
      <c r="D24" s="140"/>
      <c r="E24" s="140"/>
      <c r="F24" s="140"/>
      <c r="G24" s="140"/>
      <c r="H24" s="140"/>
      <c r="I24" s="140"/>
      <c r="J24" s="140"/>
      <c r="K24" s="51"/>
      <c r="L24" s="51"/>
    </row>
    <row r="25" spans="1:12" s="18" customFormat="1" ht="36" customHeight="1" x14ac:dyDescent="0.5">
      <c r="A25" s="80" t="s">
        <v>28</v>
      </c>
      <c r="B25" s="29"/>
      <c r="C25" s="29"/>
      <c r="D25" s="16"/>
      <c r="E25" s="16"/>
      <c r="F25" s="16"/>
      <c r="G25" s="16"/>
      <c r="H25" s="16"/>
      <c r="I25" s="16"/>
      <c r="J25" s="16"/>
    </row>
    <row r="26" spans="1:12" s="19" customFormat="1" ht="13.5" customHeight="1" x14ac:dyDescent="0.2"/>
    <row r="27" spans="1:12" s="19" customFormat="1" ht="16.8" x14ac:dyDescent="0.2">
      <c r="A27" s="134" t="s">
        <v>20</v>
      </c>
      <c r="B27" s="135"/>
      <c r="C27" s="21" t="s">
        <v>63</v>
      </c>
      <c r="D27" s="21" t="s">
        <v>64</v>
      </c>
      <c r="E27" s="21" t="s">
        <v>65</v>
      </c>
      <c r="F27" s="21" t="s">
        <v>71</v>
      </c>
      <c r="G27" s="21" t="s">
        <v>66</v>
      </c>
      <c r="H27" s="21" t="s">
        <v>67</v>
      </c>
      <c r="I27" s="21" t="s">
        <v>73</v>
      </c>
      <c r="J27" s="21" t="s">
        <v>38</v>
      </c>
    </row>
    <row r="28" spans="1:12" s="19" customFormat="1" ht="16.8" hidden="1" x14ac:dyDescent="0.2">
      <c r="A28" s="134" t="s">
        <v>57</v>
      </c>
      <c r="B28" s="135"/>
      <c r="C28" s="89" t="s">
        <v>59</v>
      </c>
      <c r="D28" s="88" t="s">
        <v>58</v>
      </c>
      <c r="E28" s="88" t="s">
        <v>58</v>
      </c>
      <c r="F28" s="89" t="s">
        <v>59</v>
      </c>
      <c r="G28" s="89" t="s">
        <v>59</v>
      </c>
      <c r="H28" s="88" t="s">
        <v>58</v>
      </c>
      <c r="I28" s="89" t="s">
        <v>59</v>
      </c>
      <c r="J28" s="89" t="s">
        <v>59</v>
      </c>
    </row>
    <row r="29" spans="1:12" s="19" customFormat="1" ht="43.5" customHeight="1" thickBot="1" x14ac:dyDescent="0.25">
      <c r="A29" s="22">
        <v>1</v>
      </c>
      <c r="B29" s="23"/>
      <c r="C29" s="24"/>
      <c r="D29" s="24"/>
      <c r="E29" s="24"/>
      <c r="F29" s="24"/>
      <c r="G29" s="24"/>
      <c r="H29" s="24"/>
      <c r="I29" s="24"/>
      <c r="J29" s="24"/>
    </row>
    <row r="30" spans="1:12" s="19" customFormat="1" ht="21" customHeight="1" thickTop="1" thickBot="1" x14ac:dyDescent="0.25">
      <c r="A30" s="136" t="s">
        <v>10</v>
      </c>
      <c r="B30" s="25" t="s">
        <v>2</v>
      </c>
      <c r="C30" s="69"/>
      <c r="D30" s="26"/>
      <c r="E30" s="26"/>
      <c r="F30" s="26"/>
      <c r="G30" s="26"/>
      <c r="H30" s="26"/>
      <c r="I30" s="26"/>
      <c r="J30" s="27"/>
    </row>
    <row r="31" spans="1:12" s="19" customFormat="1" ht="21" customHeight="1" thickTop="1" thickBot="1" x14ac:dyDescent="0.25">
      <c r="A31" s="139"/>
      <c r="B31" s="79" t="s">
        <v>1</v>
      </c>
      <c r="C31" s="69"/>
      <c r="D31" s="26"/>
      <c r="E31" s="26"/>
      <c r="F31" s="26"/>
      <c r="G31" s="26"/>
      <c r="H31" s="26"/>
      <c r="I31" s="26"/>
      <c r="J31" s="27"/>
    </row>
    <row r="32" spans="1:12" s="19" customFormat="1" ht="21" customHeight="1" thickTop="1" thickBot="1" x14ac:dyDescent="0.25">
      <c r="A32" s="137"/>
      <c r="B32" s="28" t="s">
        <v>55</v>
      </c>
      <c r="C32" s="70"/>
      <c r="D32" s="71"/>
      <c r="E32" s="71"/>
      <c r="F32" s="71"/>
      <c r="G32" s="26"/>
      <c r="H32" s="26"/>
      <c r="I32" s="26"/>
      <c r="J32" s="27"/>
    </row>
    <row r="33" spans="1:14" s="19" customFormat="1" ht="13.5" customHeight="1" thickTop="1" x14ac:dyDescent="0.2"/>
    <row r="34" spans="1:14" s="19" customFormat="1" ht="16.8" x14ac:dyDescent="0.2">
      <c r="A34" s="134" t="s">
        <v>20</v>
      </c>
      <c r="B34" s="135"/>
      <c r="C34" s="21" t="s">
        <v>72</v>
      </c>
      <c r="D34" s="21" t="s">
        <v>39</v>
      </c>
    </row>
    <row r="35" spans="1:14" s="19" customFormat="1" ht="16.8" hidden="1" x14ac:dyDescent="0.2">
      <c r="A35" s="134" t="s">
        <v>57</v>
      </c>
      <c r="B35" s="135"/>
      <c r="C35" s="88" t="s">
        <v>58</v>
      </c>
      <c r="D35" s="90" t="s">
        <v>60</v>
      </c>
    </row>
    <row r="36" spans="1:14" s="19" customFormat="1" ht="43.5" customHeight="1" thickBot="1" x14ac:dyDescent="0.25">
      <c r="A36" s="22">
        <v>2</v>
      </c>
      <c r="B36" s="23"/>
      <c r="C36" s="24"/>
      <c r="D36" s="24"/>
    </row>
    <row r="37" spans="1:14" s="19" customFormat="1" ht="21" customHeight="1" thickTop="1" thickBot="1" x14ac:dyDescent="0.25">
      <c r="A37" s="136" t="s">
        <v>10</v>
      </c>
      <c r="B37" s="25" t="s">
        <v>2</v>
      </c>
      <c r="C37" s="69"/>
      <c r="D37" s="26"/>
    </row>
    <row r="38" spans="1:14" s="19" customFormat="1" ht="21" customHeight="1" thickTop="1" thickBot="1" x14ac:dyDescent="0.25">
      <c r="A38" s="139"/>
      <c r="B38" s="79" t="s">
        <v>1</v>
      </c>
      <c r="C38" s="70"/>
      <c r="D38" s="71"/>
    </row>
    <row r="39" spans="1:14" s="19" customFormat="1" ht="21" customHeight="1" thickTop="1" thickBot="1" x14ac:dyDescent="0.25">
      <c r="A39" s="137"/>
      <c r="B39" s="28" t="s">
        <v>55</v>
      </c>
      <c r="C39" s="70"/>
      <c r="D39" s="71"/>
    </row>
    <row r="40" spans="1:14" ht="25.8" customHeight="1" thickTop="1" x14ac:dyDescent="0.35">
      <c r="B40" s="51"/>
      <c r="E40" s="55"/>
      <c r="F40" s="55"/>
      <c r="G40" s="56" t="s">
        <v>26</v>
      </c>
      <c r="H40" s="56" t="s">
        <v>25</v>
      </c>
      <c r="I40" s="57" t="s">
        <v>13</v>
      </c>
      <c r="J40" s="57" t="s">
        <v>27</v>
      </c>
      <c r="K40" s="66"/>
      <c r="L40" s="51"/>
    </row>
    <row r="41" spans="1:14" ht="25.8" customHeight="1" x14ac:dyDescent="0.35">
      <c r="B41" s="51"/>
      <c r="D41" s="58" t="s">
        <v>120</v>
      </c>
      <c r="E41" s="133" t="s">
        <v>53</v>
      </c>
      <c r="F41" s="133"/>
      <c r="G41" s="61">
        <v>2300</v>
      </c>
      <c r="H41" s="61">
        <f>G41*0.6</f>
        <v>1380</v>
      </c>
      <c r="I41" s="67">
        <f>+SUM(C30:J31)+SUM(C37:D38)</f>
        <v>0</v>
      </c>
      <c r="J41" s="60">
        <f>H41*I41</f>
        <v>0</v>
      </c>
      <c r="K41" s="51"/>
      <c r="L41" s="51"/>
    </row>
    <row r="42" spans="1:14" ht="25.8" customHeight="1" x14ac:dyDescent="0.35">
      <c r="B42" s="51"/>
      <c r="D42" s="58" t="s">
        <v>51</v>
      </c>
      <c r="E42" s="133" t="s">
        <v>52</v>
      </c>
      <c r="F42" s="133"/>
      <c r="G42" s="61">
        <v>2500</v>
      </c>
      <c r="H42" s="61">
        <f>G42*0.6</f>
        <v>1500</v>
      </c>
      <c r="I42" s="67">
        <f>SUM(C39:D39)+SUM(C32:J32)</f>
        <v>0</v>
      </c>
      <c r="J42" s="60">
        <f>I42*H42</f>
        <v>0</v>
      </c>
      <c r="K42" s="51"/>
      <c r="L42" s="51"/>
    </row>
    <row r="43" spans="1:14" s="19" customFormat="1" ht="22.5" customHeight="1" x14ac:dyDescent="0.2"/>
    <row r="44" spans="1:14" s="18" customFormat="1" ht="36" customHeight="1" x14ac:dyDescent="0.5">
      <c r="A44" s="80" t="s">
        <v>89</v>
      </c>
      <c r="B44" s="29"/>
      <c r="C44" s="29"/>
      <c r="D44" s="16"/>
      <c r="E44" s="16"/>
      <c r="F44" s="16"/>
      <c r="G44" s="16"/>
      <c r="H44" s="16"/>
      <c r="I44" s="16"/>
      <c r="J44" s="16"/>
    </row>
    <row r="45" spans="1:14" s="19" customFormat="1" ht="13.5" customHeight="1" x14ac:dyDescent="0.2">
      <c r="N45" s="18"/>
    </row>
    <row r="46" spans="1:14" s="19" customFormat="1" ht="16.8" x14ac:dyDescent="0.2">
      <c r="A46" s="134" t="s">
        <v>20</v>
      </c>
      <c r="B46" s="135"/>
      <c r="C46" s="21" t="s">
        <v>63</v>
      </c>
      <c r="D46" s="21" t="s">
        <v>64</v>
      </c>
      <c r="E46" s="21" t="s">
        <v>65</v>
      </c>
      <c r="F46" s="21" t="s">
        <v>73</v>
      </c>
      <c r="G46" s="21" t="s">
        <v>38</v>
      </c>
      <c r="H46" s="21" t="s">
        <v>72</v>
      </c>
      <c r="I46" s="21" t="s">
        <v>39</v>
      </c>
      <c r="J46" s="21" t="s">
        <v>96</v>
      </c>
      <c r="N46" s="18"/>
    </row>
    <row r="47" spans="1:14" s="19" customFormat="1" ht="16.8" hidden="1" x14ac:dyDescent="0.2">
      <c r="A47" s="134" t="s">
        <v>57</v>
      </c>
      <c r="B47" s="135"/>
      <c r="C47" s="89" t="s">
        <v>59</v>
      </c>
      <c r="D47" s="88" t="s">
        <v>58</v>
      </c>
      <c r="E47" s="88" t="s">
        <v>58</v>
      </c>
      <c r="F47" s="89" t="s">
        <v>59</v>
      </c>
      <c r="G47" s="89" t="s">
        <v>59</v>
      </c>
      <c r="H47" s="88" t="s">
        <v>58</v>
      </c>
      <c r="I47" s="89" t="s">
        <v>59</v>
      </c>
      <c r="J47" s="89" t="s">
        <v>59</v>
      </c>
      <c r="N47" s="18"/>
    </row>
    <row r="48" spans="1:14" s="19" customFormat="1" ht="43.5" customHeight="1" thickBot="1" x14ac:dyDescent="0.25">
      <c r="A48" s="22">
        <v>1</v>
      </c>
      <c r="B48" s="23"/>
      <c r="C48" s="24"/>
      <c r="D48" s="24"/>
      <c r="E48" s="24"/>
      <c r="F48" s="24"/>
      <c r="G48" s="24"/>
      <c r="H48" s="24"/>
      <c r="I48" s="24"/>
      <c r="J48" s="24"/>
      <c r="N48" s="18"/>
    </row>
    <row r="49" spans="1:14" s="19" customFormat="1" ht="21" customHeight="1" thickTop="1" thickBot="1" x14ac:dyDescent="0.25">
      <c r="A49" s="136" t="s">
        <v>10</v>
      </c>
      <c r="B49" s="100" t="s">
        <v>2</v>
      </c>
      <c r="C49" s="69"/>
      <c r="D49" s="26"/>
      <c r="E49" s="26"/>
      <c r="F49" s="26"/>
      <c r="G49" s="26"/>
      <c r="H49" s="26"/>
      <c r="I49" s="26"/>
      <c r="J49" s="27"/>
      <c r="N49" s="18"/>
    </row>
    <row r="50" spans="1:14" s="19" customFormat="1" ht="21" customHeight="1" thickTop="1" thickBot="1" x14ac:dyDescent="0.25">
      <c r="A50" s="137"/>
      <c r="B50" s="101" t="s">
        <v>1</v>
      </c>
      <c r="C50" s="69"/>
      <c r="D50" s="26"/>
      <c r="E50" s="26"/>
      <c r="F50" s="26"/>
      <c r="G50" s="26"/>
      <c r="H50" s="26"/>
      <c r="I50" s="26"/>
      <c r="J50" s="27"/>
      <c r="N50" s="18"/>
    </row>
    <row r="51" spans="1:14" s="19" customFormat="1" ht="13.5" customHeight="1" thickTop="1" x14ac:dyDescent="0.2">
      <c r="N51" s="18"/>
    </row>
    <row r="52" spans="1:14" ht="25.8" customHeight="1" x14ac:dyDescent="0.35">
      <c r="B52" s="51"/>
      <c r="E52" s="31"/>
      <c r="F52" s="55"/>
      <c r="G52" s="56" t="s">
        <v>26</v>
      </c>
      <c r="H52" s="56" t="s">
        <v>25</v>
      </c>
      <c r="I52" s="57" t="s">
        <v>13</v>
      </c>
      <c r="J52" s="57" t="s">
        <v>27</v>
      </c>
      <c r="K52" s="66"/>
      <c r="L52" s="51"/>
      <c r="N52" s="18"/>
    </row>
    <row r="53" spans="1:14" ht="25.8" customHeight="1" x14ac:dyDescent="0.35">
      <c r="B53" s="51"/>
      <c r="D53" s="58" t="s">
        <v>101</v>
      </c>
      <c r="E53" s="133" t="s">
        <v>102</v>
      </c>
      <c r="F53" s="133"/>
      <c r="G53" s="61">
        <v>2500</v>
      </c>
      <c r="H53" s="61">
        <f>G53*0.6</f>
        <v>1500</v>
      </c>
      <c r="I53" s="67">
        <f>+SUM(C49:J50)</f>
        <v>0</v>
      </c>
      <c r="J53" s="60">
        <f>H53*I53</f>
        <v>0</v>
      </c>
      <c r="K53" s="51"/>
      <c r="L53" s="51"/>
      <c r="N53" s="18"/>
    </row>
    <row r="54" spans="1:14" ht="19.5" customHeight="1" x14ac:dyDescent="0.2">
      <c r="L54" s="51"/>
    </row>
    <row r="55" spans="1:14" s="4" customFormat="1" ht="27" customHeight="1" x14ac:dyDescent="0.2">
      <c r="A55" s="138" t="s">
        <v>37</v>
      </c>
      <c r="B55" s="138"/>
      <c r="C55" s="16"/>
      <c r="D55" s="16"/>
      <c r="E55" s="16"/>
      <c r="F55" s="16"/>
      <c r="G55" s="49"/>
      <c r="H55" s="50"/>
      <c r="I55" s="50"/>
    </row>
    <row r="56" spans="1:14" s="4" customFormat="1" ht="16.8" x14ac:dyDescent="0.2">
      <c r="A56" s="51"/>
      <c r="B56" s="51"/>
      <c r="C56" s="51"/>
      <c r="D56" s="51"/>
      <c r="E56" s="51"/>
      <c r="F56" s="51"/>
      <c r="G56" s="51"/>
      <c r="H56" s="51"/>
      <c r="I56" s="51"/>
    </row>
    <row r="57" spans="1:14" s="4" customFormat="1" ht="21.6" customHeight="1" x14ac:dyDescent="0.2">
      <c r="A57" s="134" t="s">
        <v>20</v>
      </c>
      <c r="B57" s="135"/>
      <c r="C57" s="21" t="s">
        <v>104</v>
      </c>
      <c r="D57" s="21" t="s">
        <v>103</v>
      </c>
      <c r="E57" s="21" t="s">
        <v>105</v>
      </c>
      <c r="F57" s="21" t="s">
        <v>106</v>
      </c>
    </row>
    <row r="58" spans="1:14" s="4" customFormat="1" ht="16.8" x14ac:dyDescent="0.2">
      <c r="A58" s="134" t="s">
        <v>57</v>
      </c>
      <c r="B58" s="135"/>
      <c r="C58" s="108" t="s">
        <v>112</v>
      </c>
      <c r="D58" s="108" t="s">
        <v>115</v>
      </c>
      <c r="E58" s="108" t="s">
        <v>113</v>
      </c>
      <c r="F58" s="108" t="s">
        <v>114</v>
      </c>
    </row>
    <row r="59" spans="1:14" s="4" customFormat="1" ht="44.4" customHeight="1" thickBot="1" x14ac:dyDescent="0.25">
      <c r="A59" s="22">
        <v>1</v>
      </c>
      <c r="B59" s="23"/>
      <c r="C59" s="77"/>
      <c r="D59" s="77"/>
      <c r="E59" s="77"/>
      <c r="F59" s="77"/>
    </row>
    <row r="60" spans="1:14" s="4" customFormat="1" ht="22.2" customHeight="1" thickTop="1" thickBot="1" x14ac:dyDescent="0.25">
      <c r="A60" s="136" t="s">
        <v>10</v>
      </c>
      <c r="B60" s="100" t="s">
        <v>1</v>
      </c>
      <c r="C60" s="78"/>
      <c r="D60" s="78"/>
      <c r="E60" s="78"/>
      <c r="F60" s="78"/>
    </row>
    <row r="61" spans="1:14" s="4" customFormat="1" ht="22.2" customHeight="1" thickTop="1" thickBot="1" x14ac:dyDescent="0.25">
      <c r="A61" s="137"/>
      <c r="B61" s="101" t="s">
        <v>55</v>
      </c>
      <c r="C61" s="78"/>
      <c r="D61" s="78"/>
      <c r="E61" s="78"/>
      <c r="F61" s="78"/>
    </row>
    <row r="62" spans="1:14" ht="19.5" customHeight="1" thickTop="1" x14ac:dyDescent="0.35">
      <c r="D62" s="55"/>
      <c r="E62" s="55"/>
      <c r="F62" s="56" t="s">
        <v>26</v>
      </c>
      <c r="G62" s="56" t="s">
        <v>25</v>
      </c>
      <c r="H62" s="57" t="s">
        <v>13</v>
      </c>
      <c r="I62" s="57" t="s">
        <v>27</v>
      </c>
      <c r="J62" s="4"/>
    </row>
    <row r="63" spans="1:14" ht="19.5" customHeight="1" x14ac:dyDescent="0.35">
      <c r="D63" s="58" t="s">
        <v>110</v>
      </c>
      <c r="E63" s="58" t="s">
        <v>116</v>
      </c>
      <c r="F63" s="61">
        <v>2500</v>
      </c>
      <c r="G63" s="61">
        <f>F63*0.6</f>
        <v>1500</v>
      </c>
      <c r="H63" s="59">
        <f>SUM(C60:F60)</f>
        <v>0</v>
      </c>
      <c r="I63" s="60">
        <f>H63*G63</f>
        <v>0</v>
      </c>
      <c r="J63" s="4"/>
    </row>
    <row r="64" spans="1:14" ht="19.5" customHeight="1" x14ac:dyDescent="0.35">
      <c r="D64" s="58" t="s">
        <v>110</v>
      </c>
      <c r="E64" s="58" t="s">
        <v>117</v>
      </c>
      <c r="F64" s="61">
        <v>2700</v>
      </c>
      <c r="G64" s="61">
        <f>F64*0.6</f>
        <v>1620</v>
      </c>
      <c r="H64" s="59">
        <f>SUM(C61:F61)</f>
        <v>0</v>
      </c>
      <c r="I64" s="60">
        <f>H64*G64</f>
        <v>0</v>
      </c>
    </row>
  </sheetData>
  <sheetProtection sheet="1"/>
  <mergeCells count="27">
    <mergeCell ref="E22:F22"/>
    <mergeCell ref="E23:F23"/>
    <mergeCell ref="C24:J24"/>
    <mergeCell ref="A10:B10"/>
    <mergeCell ref="A11:B11"/>
    <mergeCell ref="A12:B12"/>
    <mergeCell ref="A16:B16"/>
    <mergeCell ref="A17:B17"/>
    <mergeCell ref="A18:B18"/>
    <mergeCell ref="A13:A14"/>
    <mergeCell ref="A19:A20"/>
    <mergeCell ref="A27:B27"/>
    <mergeCell ref="A37:A39"/>
    <mergeCell ref="E41:F41"/>
    <mergeCell ref="E42:F42"/>
    <mergeCell ref="A30:A32"/>
    <mergeCell ref="A28:B28"/>
    <mergeCell ref="A35:B35"/>
    <mergeCell ref="A34:B34"/>
    <mergeCell ref="E53:F53"/>
    <mergeCell ref="A46:B46"/>
    <mergeCell ref="A49:A50"/>
    <mergeCell ref="A47:B47"/>
    <mergeCell ref="A60:A61"/>
    <mergeCell ref="A55:B55"/>
    <mergeCell ref="A57:B57"/>
    <mergeCell ref="A58:B58"/>
  </mergeCells>
  <phoneticPr fontId="5"/>
  <conditionalFormatting sqref="C34:D34">
    <cfRule type="cellIs" dxfId="17" priority="13" operator="equal">
      <formula>0</formula>
    </cfRule>
    <cfRule type="cellIs" dxfId="16" priority="14" operator="equal">
      <formula>0</formula>
    </cfRule>
  </conditionalFormatting>
  <conditionalFormatting sqref="C27:E27 H27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C46:E46">
    <cfRule type="cellIs" dxfId="13" priority="11" operator="equal">
      <formula>0</formula>
    </cfRule>
    <cfRule type="cellIs" dxfId="12" priority="12" operator="equal">
      <formula>0</formula>
    </cfRule>
  </conditionalFormatting>
  <conditionalFormatting sqref="C57:E57">
    <cfRule type="cellIs" dxfId="11" priority="1" operator="equal">
      <formula>0</formula>
    </cfRule>
    <cfRule type="cellIs" dxfId="10" priority="2" operator="equal">
      <formula>0</formula>
    </cfRule>
  </conditionalFormatting>
  <conditionalFormatting sqref="H46:I46">
    <cfRule type="cellIs" dxfId="9" priority="9" operator="equal">
      <formula>0</formula>
    </cfRule>
    <cfRule type="cellIs" dxfId="8" priority="10" operator="equal">
      <formula>0</formula>
    </cfRule>
  </conditionalFormatting>
  <pageMargins left="0.31496062992125984" right="0.31496062992125984" top="0.53" bottom="0.44" header="0.11811023622047245" footer="0.11811023622047245"/>
  <pageSetup paperSize="9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2"/>
  <sheetViews>
    <sheetView showGridLines="0" tabSelected="1" showRuler="0" zoomScale="85" zoomScaleNormal="85" zoomScaleSheetLayoutView="130" workbookViewId="0">
      <selection activeCell="P72" sqref="P72"/>
    </sheetView>
  </sheetViews>
  <sheetFormatPr defaultColWidth="9" defaultRowHeight="19.2" customHeight="1" x14ac:dyDescent="0.2"/>
  <cols>
    <col min="1" max="1" width="8.5546875" style="31" customWidth="1"/>
    <col min="2" max="2" width="15.88671875" style="31" bestFit="1" customWidth="1"/>
    <col min="3" max="3" width="17.77734375" style="39" bestFit="1" customWidth="1"/>
    <col min="4" max="4" width="5.77734375" style="31" customWidth="1"/>
    <col min="5" max="5" width="18.109375" style="41" customWidth="1"/>
    <col min="6" max="7" width="8.77734375" style="40" customWidth="1"/>
    <col min="8" max="8" width="6.6640625" style="31" customWidth="1"/>
    <col min="9" max="9" width="10.33203125" style="40" customWidth="1"/>
    <col min="10" max="10" width="6.21875" style="34" customWidth="1"/>
    <col min="11" max="11" width="5.21875" style="30" customWidth="1"/>
    <col min="12" max="12" width="6.33203125" style="30" customWidth="1"/>
    <col min="13" max="13" width="9.88671875" style="30" customWidth="1"/>
    <col min="14" max="15" width="9" style="30"/>
    <col min="16" max="16" width="16.5546875" style="91" customWidth="1"/>
    <col min="17" max="16384" width="9" style="30"/>
  </cols>
  <sheetData>
    <row r="1" spans="1:16" ht="33.6" customHeight="1" x14ac:dyDescent="0.2">
      <c r="A1" s="117" t="s">
        <v>8</v>
      </c>
      <c r="B1" s="117" t="s">
        <v>7</v>
      </c>
      <c r="C1" s="118" t="s">
        <v>15</v>
      </c>
      <c r="D1" s="117" t="s">
        <v>6</v>
      </c>
      <c r="E1" s="121" t="s">
        <v>17</v>
      </c>
      <c r="F1" s="119" t="s">
        <v>11</v>
      </c>
      <c r="G1" s="119" t="s">
        <v>5</v>
      </c>
      <c r="H1" s="117" t="s">
        <v>4</v>
      </c>
      <c r="I1" s="120" t="s">
        <v>3</v>
      </c>
      <c r="J1" s="30"/>
      <c r="P1" s="35"/>
    </row>
    <row r="2" spans="1:16" ht="19.2" hidden="1" customHeight="1" x14ac:dyDescent="0.2">
      <c r="J2" s="30"/>
      <c r="P2" s="41"/>
    </row>
    <row r="3" spans="1:16" ht="19.2" hidden="1" customHeight="1" x14ac:dyDescent="0.2">
      <c r="A3" s="30"/>
      <c r="B3" s="30"/>
      <c r="C3" s="30"/>
      <c r="D3" s="30"/>
      <c r="E3" s="62"/>
      <c r="F3" s="30"/>
      <c r="G3" s="30"/>
      <c r="I3" s="30"/>
      <c r="J3" s="30"/>
      <c r="P3" s="41"/>
    </row>
    <row r="4" spans="1:16" ht="19.2" customHeight="1" x14ac:dyDescent="0.2">
      <c r="A4" s="109" t="s">
        <v>69</v>
      </c>
      <c r="B4" s="145" t="s">
        <v>70</v>
      </c>
      <c r="C4" s="145"/>
      <c r="D4" s="42"/>
      <c r="E4" s="45">
        <v>4570101681966</v>
      </c>
      <c r="F4" s="44">
        <v>1600</v>
      </c>
      <c r="G4" s="44">
        <f t="shared" ref="G4" si="0">F4*0.6</f>
        <v>960</v>
      </c>
      <c r="H4" s="42">
        <f>ORDER!C6</f>
        <v>0</v>
      </c>
      <c r="I4" s="38">
        <f>G4*H4</f>
        <v>0</v>
      </c>
      <c r="P4" s="41"/>
    </row>
    <row r="5" spans="1:16" ht="19.2" customHeight="1" x14ac:dyDescent="0.2">
      <c r="A5" s="34" t="s">
        <v>9</v>
      </c>
      <c r="B5" s="34" t="s">
        <v>61</v>
      </c>
      <c r="C5" s="34" t="s">
        <v>62</v>
      </c>
      <c r="D5" s="31" t="s">
        <v>44</v>
      </c>
      <c r="E5" s="41">
        <v>4570101682017</v>
      </c>
      <c r="F5" s="40">
        <v>2300</v>
      </c>
      <c r="G5" s="40">
        <f t="shared" ref="G5:G19" si="1">F5*0.6</f>
        <v>1380</v>
      </c>
      <c r="H5" s="31">
        <f>ORDER!C13</f>
        <v>0</v>
      </c>
      <c r="I5" s="40">
        <f>G5*H5</f>
        <v>0</v>
      </c>
      <c r="J5" s="30"/>
      <c r="P5" s="41"/>
    </row>
    <row r="6" spans="1:16" ht="19.2" customHeight="1" x14ac:dyDescent="0.2">
      <c r="A6" s="34"/>
      <c r="B6" s="34"/>
      <c r="C6" s="39" t="s">
        <v>63</v>
      </c>
      <c r="D6" s="39" t="s">
        <v>44</v>
      </c>
      <c r="E6" s="91">
        <v>4570101683519</v>
      </c>
      <c r="F6" s="40">
        <v>2300</v>
      </c>
      <c r="G6" s="40">
        <f t="shared" si="1"/>
        <v>1380</v>
      </c>
      <c r="H6" s="31">
        <f>ORDER!D13</f>
        <v>0</v>
      </c>
      <c r="I6" s="40">
        <f t="shared" ref="I6:I19" si="2">G6*H6</f>
        <v>0</v>
      </c>
      <c r="J6" s="30"/>
      <c r="P6" s="41"/>
    </row>
    <row r="7" spans="1:16" ht="19.2" customHeight="1" x14ac:dyDescent="0.2">
      <c r="A7" s="34"/>
      <c r="B7" s="34"/>
      <c r="C7" s="39" t="s">
        <v>64</v>
      </c>
      <c r="D7" s="39" t="s">
        <v>44</v>
      </c>
      <c r="E7" s="91">
        <v>4570101681980</v>
      </c>
      <c r="F7" s="40">
        <v>2300</v>
      </c>
      <c r="G7" s="40">
        <f t="shared" si="1"/>
        <v>1380</v>
      </c>
      <c r="H7" s="31">
        <f>ORDER!E13</f>
        <v>0</v>
      </c>
      <c r="I7" s="40">
        <f t="shared" si="2"/>
        <v>0</v>
      </c>
      <c r="J7" s="30"/>
      <c r="P7" s="41"/>
    </row>
    <row r="8" spans="1:16" ht="19.2" customHeight="1" x14ac:dyDescent="0.2">
      <c r="C8" s="39" t="s">
        <v>65</v>
      </c>
      <c r="D8" s="39" t="s">
        <v>44</v>
      </c>
      <c r="E8" s="91">
        <v>4570101681973</v>
      </c>
      <c r="F8" s="40">
        <v>2300</v>
      </c>
      <c r="G8" s="40">
        <f t="shared" si="1"/>
        <v>1380</v>
      </c>
      <c r="H8" s="31">
        <f>ORDER!F13</f>
        <v>0</v>
      </c>
      <c r="I8" s="40">
        <f t="shared" si="2"/>
        <v>0</v>
      </c>
      <c r="J8" s="30"/>
      <c r="P8" s="41"/>
    </row>
    <row r="9" spans="1:16" ht="19.2" customHeight="1" x14ac:dyDescent="0.2">
      <c r="C9" s="39" t="s">
        <v>123</v>
      </c>
      <c r="D9" s="39" t="s">
        <v>44</v>
      </c>
      <c r="E9" s="91">
        <v>4570101685179</v>
      </c>
      <c r="F9" s="40">
        <v>2300</v>
      </c>
      <c r="G9" s="40">
        <f t="shared" si="1"/>
        <v>1380</v>
      </c>
      <c r="H9" s="31">
        <f>ORDER!G13</f>
        <v>0</v>
      </c>
      <c r="I9" s="40">
        <f t="shared" si="2"/>
        <v>0</v>
      </c>
      <c r="J9" s="30"/>
      <c r="P9" s="41"/>
    </row>
    <row r="10" spans="1:16" ht="19.2" customHeight="1" x14ac:dyDescent="0.2">
      <c r="C10" s="34" t="s">
        <v>66</v>
      </c>
      <c r="D10" s="39" t="s">
        <v>44</v>
      </c>
      <c r="E10" s="91">
        <v>4570101683526</v>
      </c>
      <c r="F10" s="40">
        <v>2300</v>
      </c>
      <c r="G10" s="40">
        <f t="shared" si="1"/>
        <v>1380</v>
      </c>
      <c r="H10" s="31">
        <f>ORDER!H13</f>
        <v>0</v>
      </c>
      <c r="I10" s="40">
        <f t="shared" si="2"/>
        <v>0</v>
      </c>
      <c r="J10" s="30"/>
      <c r="P10" s="41"/>
    </row>
    <row r="11" spans="1:16" ht="19.2" customHeight="1" x14ac:dyDescent="0.2">
      <c r="C11" s="34" t="s">
        <v>67</v>
      </c>
      <c r="D11" s="39" t="s">
        <v>44</v>
      </c>
      <c r="E11" s="91">
        <v>4570101683533</v>
      </c>
      <c r="F11" s="40">
        <v>2300</v>
      </c>
      <c r="G11" s="40">
        <f t="shared" si="1"/>
        <v>1380</v>
      </c>
      <c r="H11" s="31">
        <f>ORDER!I13</f>
        <v>0</v>
      </c>
      <c r="I11" s="40">
        <f t="shared" si="2"/>
        <v>0</v>
      </c>
      <c r="P11" s="41"/>
    </row>
    <row r="12" spans="1:16" ht="19.2" customHeight="1" x14ac:dyDescent="0.2">
      <c r="C12" s="34" t="s">
        <v>68</v>
      </c>
      <c r="D12" s="39" t="s">
        <v>44</v>
      </c>
      <c r="E12" s="91">
        <v>4570101683540</v>
      </c>
      <c r="F12" s="40">
        <v>2300</v>
      </c>
      <c r="G12" s="40">
        <f t="shared" si="1"/>
        <v>1380</v>
      </c>
      <c r="H12" s="31">
        <f>ORDER!J13</f>
        <v>0</v>
      </c>
      <c r="I12" s="40">
        <f t="shared" si="2"/>
        <v>0</v>
      </c>
      <c r="P12" s="41"/>
    </row>
    <row r="13" spans="1:16" ht="19.2" customHeight="1" x14ac:dyDescent="0.2">
      <c r="C13" s="39" t="s">
        <v>73</v>
      </c>
      <c r="D13" s="39" t="s">
        <v>44</v>
      </c>
      <c r="E13" s="91"/>
      <c r="F13" s="40">
        <v>2300</v>
      </c>
      <c r="G13" s="40">
        <f t="shared" si="1"/>
        <v>1380</v>
      </c>
      <c r="H13" s="31">
        <f>ORDER!C19</f>
        <v>0</v>
      </c>
      <c r="I13" s="40">
        <f t="shared" si="2"/>
        <v>0</v>
      </c>
      <c r="P13" s="41"/>
    </row>
    <row r="14" spans="1:16" ht="19.2" customHeight="1" x14ac:dyDescent="0.2">
      <c r="C14" s="39" t="s">
        <v>78</v>
      </c>
      <c r="D14" s="39" t="s">
        <v>44</v>
      </c>
      <c r="E14" s="91">
        <v>4570101684783</v>
      </c>
      <c r="F14" s="40">
        <v>2300</v>
      </c>
      <c r="G14" s="40">
        <f t="shared" si="1"/>
        <v>1380</v>
      </c>
      <c r="H14" s="31">
        <f>ORDER!D19</f>
        <v>0</v>
      </c>
      <c r="I14" s="40">
        <f t="shared" si="2"/>
        <v>0</v>
      </c>
      <c r="J14" s="33"/>
      <c r="P14" s="41"/>
    </row>
    <row r="15" spans="1:16" ht="19.2" customHeight="1" x14ac:dyDescent="0.2">
      <c r="C15" s="39" t="s">
        <v>72</v>
      </c>
      <c r="D15" s="39" t="s">
        <v>44</v>
      </c>
      <c r="E15" s="91">
        <v>4570101685186</v>
      </c>
      <c r="F15" s="40">
        <v>2300</v>
      </c>
      <c r="G15" s="40">
        <f t="shared" si="1"/>
        <v>1380</v>
      </c>
      <c r="H15" s="31">
        <f>ORDER!E19</f>
        <v>0</v>
      </c>
      <c r="I15" s="40">
        <f t="shared" si="2"/>
        <v>0</v>
      </c>
      <c r="J15" s="33"/>
      <c r="P15" s="41"/>
    </row>
    <row r="16" spans="1:16" ht="19.2" customHeight="1" x14ac:dyDescent="0.2">
      <c r="C16" s="39" t="s">
        <v>39</v>
      </c>
      <c r="D16" s="39" t="s">
        <v>44</v>
      </c>
      <c r="E16" s="91">
        <v>4570101684790</v>
      </c>
      <c r="F16" s="40">
        <v>2300</v>
      </c>
      <c r="G16" s="40">
        <f t="shared" si="1"/>
        <v>1380</v>
      </c>
      <c r="H16" s="31">
        <f>ORDER!F19</f>
        <v>0</v>
      </c>
      <c r="I16" s="40">
        <f t="shared" si="2"/>
        <v>0</v>
      </c>
      <c r="J16" s="33"/>
      <c r="P16" s="41"/>
    </row>
    <row r="17" spans="1:16" ht="19.2" customHeight="1" x14ac:dyDescent="0.2">
      <c r="C17" s="34" t="s">
        <v>74</v>
      </c>
      <c r="D17" s="39" t="s">
        <v>44</v>
      </c>
      <c r="E17" s="91">
        <v>4570101685193</v>
      </c>
      <c r="F17" s="40">
        <v>2300</v>
      </c>
      <c r="G17" s="40">
        <f t="shared" si="1"/>
        <v>1380</v>
      </c>
      <c r="H17" s="31">
        <f>ORDER!G19</f>
        <v>0</v>
      </c>
      <c r="I17" s="40">
        <f t="shared" si="2"/>
        <v>0</v>
      </c>
      <c r="J17" s="33"/>
      <c r="P17" s="41"/>
    </row>
    <row r="18" spans="1:16" ht="19.2" customHeight="1" x14ac:dyDescent="0.2">
      <c r="C18" s="34" t="s">
        <v>75</v>
      </c>
      <c r="D18" s="39" t="s">
        <v>44</v>
      </c>
      <c r="E18" s="91">
        <v>4570101685209</v>
      </c>
      <c r="F18" s="40">
        <v>2300</v>
      </c>
      <c r="G18" s="40">
        <f t="shared" si="1"/>
        <v>1380</v>
      </c>
      <c r="H18" s="31">
        <f>ORDER!H19</f>
        <v>0</v>
      </c>
      <c r="I18" s="40">
        <f t="shared" si="2"/>
        <v>0</v>
      </c>
      <c r="J18" s="33"/>
      <c r="P18" s="41"/>
    </row>
    <row r="19" spans="1:16" ht="19.2" customHeight="1" x14ac:dyDescent="0.2">
      <c r="A19" s="42"/>
      <c r="B19" s="42"/>
      <c r="C19" s="37" t="s">
        <v>76</v>
      </c>
      <c r="D19" s="43" t="s">
        <v>44</v>
      </c>
      <c r="E19" s="93">
        <v>4570101685216</v>
      </c>
      <c r="F19" s="44">
        <v>2300</v>
      </c>
      <c r="G19" s="44">
        <f t="shared" si="1"/>
        <v>1380</v>
      </c>
      <c r="H19" s="42">
        <f>ORDER!I19</f>
        <v>0</v>
      </c>
      <c r="I19" s="44">
        <f t="shared" si="2"/>
        <v>0</v>
      </c>
      <c r="J19" s="33"/>
      <c r="K19" s="30" t="s">
        <v>41</v>
      </c>
      <c r="L19" s="62">
        <f>SUM(H5:H19)</f>
        <v>0</v>
      </c>
      <c r="M19" s="62">
        <f>SUM(I5:I19)</f>
        <v>0</v>
      </c>
      <c r="P19" s="41"/>
    </row>
    <row r="20" spans="1:16" ht="19.2" customHeight="1" x14ac:dyDescent="0.2">
      <c r="A20" s="34" t="s">
        <v>9</v>
      </c>
      <c r="B20" s="34" t="s">
        <v>61</v>
      </c>
      <c r="C20" s="34" t="s">
        <v>62</v>
      </c>
      <c r="D20" s="31" t="s">
        <v>45</v>
      </c>
      <c r="E20" s="41">
        <v>4570101685223</v>
      </c>
      <c r="F20" s="40">
        <v>2500</v>
      </c>
      <c r="G20" s="40">
        <f t="shared" ref="G20:G26" si="3">F20*0.6</f>
        <v>1500</v>
      </c>
      <c r="H20" s="31">
        <f>ORDER!C14</f>
        <v>0</v>
      </c>
      <c r="I20" s="40">
        <f>G20*H20</f>
        <v>0</v>
      </c>
      <c r="J20" s="30"/>
      <c r="P20" s="41"/>
    </row>
    <row r="21" spans="1:16" ht="19.2" customHeight="1" x14ac:dyDescent="0.2">
      <c r="A21" s="34"/>
      <c r="B21" s="34"/>
      <c r="C21" s="39" t="s">
        <v>63</v>
      </c>
      <c r="D21" s="39" t="s">
        <v>45</v>
      </c>
      <c r="E21" s="91"/>
      <c r="F21" s="40">
        <v>2500</v>
      </c>
      <c r="G21" s="40">
        <f t="shared" si="3"/>
        <v>1500</v>
      </c>
      <c r="H21" s="31">
        <f>ORDER!D14</f>
        <v>0</v>
      </c>
      <c r="I21" s="40">
        <f t="shared" ref="I21:I33" si="4">G21*H21</f>
        <v>0</v>
      </c>
      <c r="P21" s="41"/>
    </row>
    <row r="22" spans="1:16" ht="19.2" customHeight="1" x14ac:dyDescent="0.2">
      <c r="A22" s="34"/>
      <c r="B22" s="34"/>
      <c r="C22" s="39" t="s">
        <v>64</v>
      </c>
      <c r="D22" s="39" t="s">
        <v>45</v>
      </c>
      <c r="E22" s="91"/>
      <c r="F22" s="40">
        <v>2500</v>
      </c>
      <c r="G22" s="40">
        <f t="shared" si="3"/>
        <v>1500</v>
      </c>
      <c r="H22" s="31">
        <f>ORDER!E14</f>
        <v>0</v>
      </c>
      <c r="I22" s="40">
        <f t="shared" si="4"/>
        <v>0</v>
      </c>
      <c r="P22" s="41"/>
    </row>
    <row r="23" spans="1:16" ht="19.2" customHeight="1" x14ac:dyDescent="0.2">
      <c r="C23" s="39" t="s">
        <v>65</v>
      </c>
      <c r="D23" s="39" t="s">
        <v>45</v>
      </c>
      <c r="E23" s="91">
        <v>4570101685230</v>
      </c>
      <c r="F23" s="40">
        <v>2500</v>
      </c>
      <c r="G23" s="40">
        <f t="shared" si="3"/>
        <v>1500</v>
      </c>
      <c r="H23" s="31">
        <f>ORDER!F14</f>
        <v>0</v>
      </c>
      <c r="I23" s="40">
        <f t="shared" si="4"/>
        <v>0</v>
      </c>
      <c r="P23" s="41"/>
    </row>
    <row r="24" spans="1:16" ht="19.2" customHeight="1" x14ac:dyDescent="0.2">
      <c r="C24" s="39" t="s">
        <v>71</v>
      </c>
      <c r="D24" s="39" t="s">
        <v>45</v>
      </c>
      <c r="E24" s="91">
        <v>4570101685247</v>
      </c>
      <c r="F24" s="40">
        <v>2500</v>
      </c>
      <c r="G24" s="40">
        <f t="shared" si="3"/>
        <v>1500</v>
      </c>
      <c r="H24" s="31">
        <f>ORDER!G14</f>
        <v>0</v>
      </c>
      <c r="I24" s="40">
        <f t="shared" si="4"/>
        <v>0</v>
      </c>
      <c r="P24" s="41"/>
    </row>
    <row r="25" spans="1:16" ht="19.2" customHeight="1" x14ac:dyDescent="0.2">
      <c r="C25" s="34" t="s">
        <v>66</v>
      </c>
      <c r="D25" s="39" t="s">
        <v>45</v>
      </c>
      <c r="E25" s="91">
        <v>4570101685254</v>
      </c>
      <c r="F25" s="40">
        <v>2500</v>
      </c>
      <c r="G25" s="40">
        <f t="shared" si="3"/>
        <v>1500</v>
      </c>
      <c r="H25" s="31">
        <f>ORDER!H14</f>
        <v>0</v>
      </c>
      <c r="I25" s="40">
        <f t="shared" si="4"/>
        <v>0</v>
      </c>
      <c r="P25" s="41"/>
    </row>
    <row r="26" spans="1:16" ht="19.2" customHeight="1" x14ac:dyDescent="0.2">
      <c r="C26" s="34" t="s">
        <v>67</v>
      </c>
      <c r="D26" s="39" t="s">
        <v>45</v>
      </c>
      <c r="E26" s="91">
        <v>4570101685261</v>
      </c>
      <c r="F26" s="40">
        <v>2500</v>
      </c>
      <c r="G26" s="40">
        <f t="shared" si="3"/>
        <v>1500</v>
      </c>
      <c r="H26" s="31">
        <f>ORDER!I14</f>
        <v>0</v>
      </c>
      <c r="I26" s="40">
        <f t="shared" si="4"/>
        <v>0</v>
      </c>
      <c r="P26" s="41"/>
    </row>
    <row r="27" spans="1:16" ht="19.2" customHeight="1" x14ac:dyDescent="0.2">
      <c r="C27" s="39" t="s">
        <v>73</v>
      </c>
      <c r="D27" s="39" t="s">
        <v>45</v>
      </c>
      <c r="E27" s="91"/>
      <c r="F27" s="40">
        <v>2500</v>
      </c>
      <c r="G27" s="40">
        <f t="shared" ref="G27:G37" si="5">F27*0.6</f>
        <v>1500</v>
      </c>
      <c r="H27" s="31">
        <f>ORDER!C20</f>
        <v>0</v>
      </c>
      <c r="I27" s="40">
        <f t="shared" si="4"/>
        <v>0</v>
      </c>
      <c r="P27" s="41"/>
    </row>
    <row r="28" spans="1:16" ht="19.2" customHeight="1" x14ac:dyDescent="0.2">
      <c r="C28" s="39" t="s">
        <v>78</v>
      </c>
      <c r="D28" s="39" t="s">
        <v>45</v>
      </c>
      <c r="E28" s="91"/>
      <c r="F28" s="40">
        <v>2500</v>
      </c>
      <c r="G28" s="40">
        <f t="shared" si="5"/>
        <v>1500</v>
      </c>
      <c r="H28" s="31">
        <f>ORDER!D20</f>
        <v>0</v>
      </c>
      <c r="I28" s="40">
        <f t="shared" si="4"/>
        <v>0</v>
      </c>
      <c r="P28" s="41"/>
    </row>
    <row r="29" spans="1:16" ht="19.2" customHeight="1" x14ac:dyDescent="0.2">
      <c r="C29" s="39" t="s">
        <v>72</v>
      </c>
      <c r="D29" s="39" t="s">
        <v>45</v>
      </c>
      <c r="E29" s="91"/>
      <c r="F29" s="40">
        <v>2500</v>
      </c>
      <c r="G29" s="40">
        <f t="shared" si="5"/>
        <v>1500</v>
      </c>
      <c r="H29" s="31">
        <f>ORDER!E20</f>
        <v>0</v>
      </c>
      <c r="I29" s="40">
        <f t="shared" si="4"/>
        <v>0</v>
      </c>
      <c r="P29" s="41"/>
    </row>
    <row r="30" spans="1:16" ht="19.2" customHeight="1" x14ac:dyDescent="0.2">
      <c r="C30" s="34" t="s">
        <v>39</v>
      </c>
      <c r="D30" s="39" t="s">
        <v>45</v>
      </c>
      <c r="E30" s="91"/>
      <c r="F30" s="40">
        <v>2500</v>
      </c>
      <c r="G30" s="40">
        <f t="shared" si="5"/>
        <v>1500</v>
      </c>
      <c r="H30" s="31">
        <f>ORDER!F20</f>
        <v>0</v>
      </c>
      <c r="I30" s="40">
        <f t="shared" si="4"/>
        <v>0</v>
      </c>
      <c r="P30" s="41"/>
    </row>
    <row r="31" spans="1:16" ht="19.2" customHeight="1" x14ac:dyDescent="0.2">
      <c r="C31" s="34" t="s">
        <v>74</v>
      </c>
      <c r="D31" s="39" t="s">
        <v>45</v>
      </c>
      <c r="E31" s="91">
        <v>4570101685278</v>
      </c>
      <c r="F31" s="40">
        <v>2500</v>
      </c>
      <c r="G31" s="40">
        <f t="shared" si="5"/>
        <v>1500</v>
      </c>
      <c r="H31" s="31">
        <f>ORDER!G20</f>
        <v>0</v>
      </c>
      <c r="I31" s="40">
        <f t="shared" si="4"/>
        <v>0</v>
      </c>
      <c r="P31" s="41"/>
    </row>
    <row r="32" spans="1:16" ht="19.2" customHeight="1" x14ac:dyDescent="0.2">
      <c r="C32" s="34" t="s">
        <v>75</v>
      </c>
      <c r="D32" s="39" t="s">
        <v>45</v>
      </c>
      <c r="E32" s="91">
        <v>4570101685285</v>
      </c>
      <c r="F32" s="40">
        <v>2500</v>
      </c>
      <c r="G32" s="40">
        <f t="shared" si="5"/>
        <v>1500</v>
      </c>
      <c r="H32" s="31">
        <f>ORDER!H20</f>
        <v>0</v>
      </c>
      <c r="I32" s="40">
        <f t="shared" si="4"/>
        <v>0</v>
      </c>
      <c r="P32" s="41"/>
    </row>
    <row r="33" spans="1:16" ht="19.2" customHeight="1" x14ac:dyDescent="0.2">
      <c r="C33" s="37" t="s">
        <v>76</v>
      </c>
      <c r="D33" s="43" t="s">
        <v>45</v>
      </c>
      <c r="E33" s="93">
        <v>4570101685292</v>
      </c>
      <c r="F33" s="44">
        <v>2500</v>
      </c>
      <c r="G33" s="44">
        <f t="shared" si="5"/>
        <v>1500</v>
      </c>
      <c r="H33" s="42">
        <f>ORDER!I20</f>
        <v>0</v>
      </c>
      <c r="I33" s="44">
        <f t="shared" si="4"/>
        <v>0</v>
      </c>
      <c r="K33" s="30" t="s">
        <v>46</v>
      </c>
      <c r="L33" s="62">
        <f>SUM(H20:H33)</f>
        <v>0</v>
      </c>
      <c r="M33" s="62">
        <f>SUM(I20:I33)</f>
        <v>0</v>
      </c>
      <c r="P33" s="41"/>
    </row>
    <row r="34" spans="1:16" ht="19.2" customHeight="1" x14ac:dyDescent="0.2">
      <c r="A34" s="48" t="s">
        <v>21</v>
      </c>
      <c r="B34" s="48" t="s">
        <v>22</v>
      </c>
      <c r="C34" s="20" t="s">
        <v>63</v>
      </c>
      <c r="D34" s="54" t="s">
        <v>30</v>
      </c>
      <c r="E34" s="92">
        <v>4570101683595</v>
      </c>
      <c r="F34" s="36">
        <v>2300</v>
      </c>
      <c r="G34" s="36">
        <f t="shared" si="5"/>
        <v>1380</v>
      </c>
      <c r="H34" s="33">
        <f>ORDER!C30</f>
        <v>0</v>
      </c>
      <c r="I34" s="36">
        <f>G34*H34</f>
        <v>0</v>
      </c>
      <c r="P34" s="41"/>
    </row>
    <row r="35" spans="1:16" ht="19.2" customHeight="1" x14ac:dyDescent="0.2">
      <c r="C35" s="20"/>
      <c r="D35" s="54" t="s">
        <v>31</v>
      </c>
      <c r="E35" s="92">
        <v>4570101683601</v>
      </c>
      <c r="F35" s="36">
        <v>2300</v>
      </c>
      <c r="G35" s="36">
        <f t="shared" si="5"/>
        <v>1380</v>
      </c>
      <c r="H35" s="31">
        <f>ORDER!C31</f>
        <v>0</v>
      </c>
      <c r="I35" s="36">
        <f t="shared" ref="I35:I53" si="6">G35*H35</f>
        <v>0</v>
      </c>
      <c r="P35" s="41"/>
    </row>
    <row r="36" spans="1:16" ht="19.2" customHeight="1" x14ac:dyDescent="0.2">
      <c r="C36" s="39" t="s">
        <v>64</v>
      </c>
      <c r="D36" s="54" t="s">
        <v>30</v>
      </c>
      <c r="E36" s="92">
        <v>4570101683571</v>
      </c>
      <c r="F36" s="36">
        <v>2300</v>
      </c>
      <c r="G36" s="36">
        <f t="shared" si="5"/>
        <v>1380</v>
      </c>
      <c r="H36" s="33">
        <f>ORDER!D30</f>
        <v>0</v>
      </c>
      <c r="I36" s="36">
        <f t="shared" si="6"/>
        <v>0</v>
      </c>
      <c r="P36" s="41"/>
    </row>
    <row r="37" spans="1:16" ht="19.2" customHeight="1" x14ac:dyDescent="0.2">
      <c r="D37" s="54" t="s">
        <v>31</v>
      </c>
      <c r="E37" s="92">
        <v>4570101683588</v>
      </c>
      <c r="F37" s="36">
        <v>2300</v>
      </c>
      <c r="G37" s="36">
        <f t="shared" si="5"/>
        <v>1380</v>
      </c>
      <c r="H37" s="31">
        <f>ORDER!D31</f>
        <v>0</v>
      </c>
      <c r="I37" s="36">
        <f t="shared" si="6"/>
        <v>0</v>
      </c>
      <c r="P37" s="41"/>
    </row>
    <row r="38" spans="1:16" ht="19.2" customHeight="1" x14ac:dyDescent="0.2">
      <c r="C38" s="39" t="s">
        <v>65</v>
      </c>
      <c r="D38" s="54" t="s">
        <v>30</v>
      </c>
      <c r="E38" s="92">
        <v>4570101683557</v>
      </c>
      <c r="F38" s="36">
        <v>2300</v>
      </c>
      <c r="G38" s="36">
        <f t="shared" ref="G38:G53" si="7">F38*0.6</f>
        <v>1380</v>
      </c>
      <c r="H38" s="33">
        <f>ORDER!E30</f>
        <v>0</v>
      </c>
      <c r="I38" s="36">
        <f t="shared" si="6"/>
        <v>0</v>
      </c>
      <c r="P38" s="41"/>
    </row>
    <row r="39" spans="1:16" ht="19.2" customHeight="1" x14ac:dyDescent="0.2">
      <c r="D39" s="54" t="s">
        <v>31</v>
      </c>
      <c r="E39" s="92">
        <v>4570101683564</v>
      </c>
      <c r="F39" s="36">
        <v>2300</v>
      </c>
      <c r="G39" s="36">
        <f t="shared" si="7"/>
        <v>1380</v>
      </c>
      <c r="H39" s="31">
        <f>ORDER!E31</f>
        <v>0</v>
      </c>
      <c r="I39" s="36">
        <f t="shared" si="6"/>
        <v>0</v>
      </c>
      <c r="P39" s="41"/>
    </row>
    <row r="40" spans="1:16" ht="19.2" customHeight="1" x14ac:dyDescent="0.2">
      <c r="C40" s="20" t="s">
        <v>71</v>
      </c>
      <c r="D40" s="54" t="s">
        <v>30</v>
      </c>
      <c r="E40" s="92">
        <v>4570101685308</v>
      </c>
      <c r="F40" s="36">
        <v>2300</v>
      </c>
      <c r="G40" s="36">
        <f t="shared" si="7"/>
        <v>1380</v>
      </c>
      <c r="H40" s="33">
        <f>ORDER!F30</f>
        <v>0</v>
      </c>
      <c r="I40" s="36">
        <f t="shared" si="6"/>
        <v>0</v>
      </c>
      <c r="P40" s="41"/>
    </row>
    <row r="41" spans="1:16" ht="19.2" customHeight="1" x14ac:dyDescent="0.2">
      <c r="C41" s="20"/>
      <c r="D41" s="54" t="s">
        <v>31</v>
      </c>
      <c r="E41" s="92">
        <v>4570101685315</v>
      </c>
      <c r="F41" s="36">
        <v>2300</v>
      </c>
      <c r="G41" s="36">
        <f t="shared" si="7"/>
        <v>1380</v>
      </c>
      <c r="H41" s="31">
        <f>ORDER!F31</f>
        <v>0</v>
      </c>
      <c r="I41" s="36">
        <f t="shared" si="6"/>
        <v>0</v>
      </c>
      <c r="P41" s="41"/>
    </row>
    <row r="42" spans="1:16" ht="19.2" customHeight="1" x14ac:dyDescent="0.2">
      <c r="C42" s="39" t="s">
        <v>66</v>
      </c>
      <c r="D42" s="31" t="s">
        <v>30</v>
      </c>
      <c r="E42" s="41">
        <v>4570101683618</v>
      </c>
      <c r="F42" s="36">
        <v>2300</v>
      </c>
      <c r="G42" s="36">
        <f t="shared" si="7"/>
        <v>1380</v>
      </c>
      <c r="H42" s="33">
        <f>ORDER!G30</f>
        <v>0</v>
      </c>
      <c r="I42" s="36">
        <f t="shared" si="6"/>
        <v>0</v>
      </c>
      <c r="P42" s="41"/>
    </row>
    <row r="43" spans="1:16" ht="19.2" customHeight="1" x14ac:dyDescent="0.2">
      <c r="D43" s="31" t="s">
        <v>31</v>
      </c>
      <c r="E43" s="41">
        <v>4570101683625</v>
      </c>
      <c r="F43" s="36">
        <v>2300</v>
      </c>
      <c r="G43" s="36">
        <f t="shared" si="7"/>
        <v>1380</v>
      </c>
      <c r="H43" s="31">
        <f>ORDER!G31</f>
        <v>0</v>
      </c>
      <c r="I43" s="36">
        <f t="shared" si="6"/>
        <v>0</v>
      </c>
      <c r="P43" s="41"/>
    </row>
    <row r="44" spans="1:16" ht="19.2" customHeight="1" x14ac:dyDescent="0.2">
      <c r="C44" s="39" t="s">
        <v>67</v>
      </c>
      <c r="D44" s="54" t="s">
        <v>30</v>
      </c>
      <c r="E44" s="92">
        <v>4570101683632</v>
      </c>
      <c r="F44" s="36">
        <v>2300</v>
      </c>
      <c r="G44" s="36">
        <f t="shared" si="7"/>
        <v>1380</v>
      </c>
      <c r="H44" s="33">
        <f>ORDER!H30</f>
        <v>0</v>
      </c>
      <c r="I44" s="36">
        <f t="shared" si="6"/>
        <v>0</v>
      </c>
      <c r="P44" s="41"/>
    </row>
    <row r="45" spans="1:16" ht="19.2" customHeight="1" x14ac:dyDescent="0.2">
      <c r="D45" s="54" t="s">
        <v>31</v>
      </c>
      <c r="E45" s="92">
        <v>4570101683649</v>
      </c>
      <c r="F45" s="36">
        <v>2300</v>
      </c>
      <c r="G45" s="36">
        <f t="shared" si="7"/>
        <v>1380</v>
      </c>
      <c r="H45" s="31">
        <f>ORDER!H31</f>
        <v>0</v>
      </c>
      <c r="I45" s="36">
        <f t="shared" si="6"/>
        <v>0</v>
      </c>
      <c r="P45" s="41"/>
    </row>
    <row r="46" spans="1:16" ht="19.2" customHeight="1" x14ac:dyDescent="0.2">
      <c r="C46" s="75" t="s">
        <v>73</v>
      </c>
      <c r="D46" s="54" t="s">
        <v>30</v>
      </c>
      <c r="E46" s="92"/>
      <c r="F46" s="36">
        <v>2300</v>
      </c>
      <c r="G46" s="36">
        <f t="shared" si="7"/>
        <v>1380</v>
      </c>
      <c r="H46" s="33">
        <f>ORDER!I30</f>
        <v>0</v>
      </c>
      <c r="I46" s="36">
        <f t="shared" si="6"/>
        <v>0</v>
      </c>
      <c r="P46" s="41"/>
    </row>
    <row r="47" spans="1:16" ht="19.2" customHeight="1" x14ac:dyDescent="0.2">
      <c r="C47" s="75"/>
      <c r="D47" s="54" t="s">
        <v>31</v>
      </c>
      <c r="E47" s="92"/>
      <c r="F47" s="36">
        <v>2300</v>
      </c>
      <c r="G47" s="36">
        <f t="shared" si="7"/>
        <v>1380</v>
      </c>
      <c r="H47" s="31">
        <f>ORDER!I31</f>
        <v>0</v>
      </c>
      <c r="I47" s="36">
        <f t="shared" si="6"/>
        <v>0</v>
      </c>
      <c r="P47" s="41"/>
    </row>
    <row r="48" spans="1:16" ht="19.2" customHeight="1" x14ac:dyDescent="0.2">
      <c r="C48" s="75" t="s">
        <v>38</v>
      </c>
      <c r="D48" s="54" t="s">
        <v>30</v>
      </c>
      <c r="E48" s="92">
        <v>4570101684950</v>
      </c>
      <c r="F48" s="36">
        <v>2300</v>
      </c>
      <c r="G48" s="36">
        <f t="shared" si="7"/>
        <v>1380</v>
      </c>
      <c r="H48" s="33">
        <f>ORDER!J30</f>
        <v>0</v>
      </c>
      <c r="I48" s="36">
        <f t="shared" si="6"/>
        <v>0</v>
      </c>
      <c r="P48" s="41"/>
    </row>
    <row r="49" spans="1:16" ht="19.2" customHeight="1" x14ac:dyDescent="0.2">
      <c r="C49" s="75"/>
      <c r="D49" s="54" t="s">
        <v>31</v>
      </c>
      <c r="E49" s="92">
        <v>4570101684967</v>
      </c>
      <c r="F49" s="36">
        <v>2300</v>
      </c>
      <c r="G49" s="36">
        <f t="shared" si="7"/>
        <v>1380</v>
      </c>
      <c r="H49" s="31">
        <f>ORDER!J31</f>
        <v>0</v>
      </c>
      <c r="I49" s="36">
        <f t="shared" si="6"/>
        <v>0</v>
      </c>
      <c r="P49" s="41"/>
    </row>
    <row r="50" spans="1:16" ht="19.2" customHeight="1" x14ac:dyDescent="0.2">
      <c r="C50" s="75" t="s">
        <v>72</v>
      </c>
      <c r="D50" s="54" t="s">
        <v>30</v>
      </c>
      <c r="E50" s="92">
        <v>4570101685322</v>
      </c>
      <c r="F50" s="36">
        <v>2300</v>
      </c>
      <c r="G50" s="36">
        <f t="shared" si="7"/>
        <v>1380</v>
      </c>
      <c r="H50" s="33">
        <f>ORDER!C37</f>
        <v>0</v>
      </c>
      <c r="I50" s="36">
        <f t="shared" si="6"/>
        <v>0</v>
      </c>
      <c r="P50" s="41"/>
    </row>
    <row r="51" spans="1:16" ht="19.2" customHeight="1" x14ac:dyDescent="0.2">
      <c r="C51" s="75"/>
      <c r="D51" s="54" t="s">
        <v>31</v>
      </c>
      <c r="E51" s="92">
        <v>4570101685339</v>
      </c>
      <c r="F51" s="36">
        <v>2300</v>
      </c>
      <c r="G51" s="36">
        <f t="shared" si="7"/>
        <v>1380</v>
      </c>
      <c r="H51" s="31">
        <f>ORDER!C38</f>
        <v>0</v>
      </c>
      <c r="I51" s="36">
        <f t="shared" si="6"/>
        <v>0</v>
      </c>
      <c r="P51" s="41"/>
    </row>
    <row r="52" spans="1:16" ht="19.2" customHeight="1" x14ac:dyDescent="0.2">
      <c r="C52" s="39" t="s">
        <v>39</v>
      </c>
      <c r="D52" s="31" t="s">
        <v>30</v>
      </c>
      <c r="E52" s="41">
        <v>4570101684974</v>
      </c>
      <c r="F52" s="36">
        <v>2300</v>
      </c>
      <c r="G52" s="36">
        <f t="shared" si="7"/>
        <v>1380</v>
      </c>
      <c r="H52" s="33">
        <f>ORDER!D37</f>
        <v>0</v>
      </c>
      <c r="I52" s="36">
        <f t="shared" si="6"/>
        <v>0</v>
      </c>
      <c r="P52" s="41"/>
    </row>
    <row r="53" spans="1:16" ht="19.2" customHeight="1" x14ac:dyDescent="0.2">
      <c r="C53" s="43"/>
      <c r="D53" s="42" t="s">
        <v>31</v>
      </c>
      <c r="E53" s="45">
        <v>4570101684981</v>
      </c>
      <c r="F53" s="38">
        <v>2300</v>
      </c>
      <c r="G53" s="38">
        <f t="shared" si="7"/>
        <v>1380</v>
      </c>
      <c r="H53" s="42">
        <f>ORDER!D38</f>
        <v>0</v>
      </c>
      <c r="I53" s="38">
        <f t="shared" si="6"/>
        <v>0</v>
      </c>
      <c r="K53" s="30" t="s">
        <v>50</v>
      </c>
      <c r="L53" s="62">
        <f>SUM(H34:H53)</f>
        <v>0</v>
      </c>
      <c r="M53" s="62">
        <f>SUM(I34:I53)</f>
        <v>0</v>
      </c>
      <c r="P53" s="41"/>
    </row>
    <row r="54" spans="1:16" ht="19.2" customHeight="1" x14ac:dyDescent="0.2">
      <c r="C54" s="20" t="s">
        <v>63</v>
      </c>
      <c r="D54" s="54" t="s">
        <v>45</v>
      </c>
      <c r="E54" s="92"/>
      <c r="F54" s="36">
        <v>2500</v>
      </c>
      <c r="G54" s="36">
        <f>F54*0.6</f>
        <v>1500</v>
      </c>
      <c r="H54" s="33">
        <f>ORDER!C32</f>
        <v>0</v>
      </c>
      <c r="I54" s="36">
        <f>G54*H54</f>
        <v>0</v>
      </c>
      <c r="P54" s="41"/>
    </row>
    <row r="55" spans="1:16" ht="19.2" customHeight="1" x14ac:dyDescent="0.2">
      <c r="C55" s="39" t="s">
        <v>64</v>
      </c>
      <c r="D55" s="54" t="s">
        <v>45</v>
      </c>
      <c r="E55" s="92"/>
      <c r="F55" s="36">
        <v>2500</v>
      </c>
      <c r="G55" s="36">
        <f t="shared" ref="G55:G61" si="8">F55*0.6</f>
        <v>1500</v>
      </c>
      <c r="H55" s="33">
        <f>ORDER!D32</f>
        <v>0</v>
      </c>
      <c r="I55" s="36">
        <f>G55*H55</f>
        <v>0</v>
      </c>
      <c r="P55" s="41"/>
    </row>
    <row r="56" spans="1:16" ht="19.2" customHeight="1" x14ac:dyDescent="0.2">
      <c r="C56" s="39" t="s">
        <v>65</v>
      </c>
      <c r="D56" s="54" t="s">
        <v>45</v>
      </c>
      <c r="E56" s="92"/>
      <c r="F56" s="36">
        <v>2500</v>
      </c>
      <c r="G56" s="36">
        <f t="shared" si="8"/>
        <v>1500</v>
      </c>
      <c r="H56" s="33">
        <f>ORDER!E32</f>
        <v>0</v>
      </c>
      <c r="I56" s="36">
        <f>G56*H56</f>
        <v>0</v>
      </c>
      <c r="P56" s="41"/>
    </row>
    <row r="57" spans="1:16" ht="19.2" customHeight="1" x14ac:dyDescent="0.2">
      <c r="C57" s="20" t="s">
        <v>71</v>
      </c>
      <c r="D57" s="54" t="s">
        <v>45</v>
      </c>
      <c r="E57" s="92">
        <v>4570101685346</v>
      </c>
      <c r="F57" s="36">
        <v>2500</v>
      </c>
      <c r="G57" s="36">
        <f t="shared" si="8"/>
        <v>1500</v>
      </c>
      <c r="H57" s="33">
        <f>ORDER!F32</f>
        <v>0</v>
      </c>
      <c r="I57" s="36">
        <f>G57*H57</f>
        <v>0</v>
      </c>
      <c r="P57" s="41"/>
    </row>
    <row r="58" spans="1:16" ht="19.2" customHeight="1" x14ac:dyDescent="0.2">
      <c r="C58" s="39" t="s">
        <v>66</v>
      </c>
      <c r="D58" s="54" t="s">
        <v>45</v>
      </c>
      <c r="E58" s="92">
        <v>4570101685353</v>
      </c>
      <c r="F58" s="36">
        <v>2500</v>
      </c>
      <c r="G58" s="36">
        <f t="shared" si="8"/>
        <v>1500</v>
      </c>
      <c r="H58" s="33">
        <f>ORDER!G32</f>
        <v>0</v>
      </c>
      <c r="I58" s="36">
        <f>G58*H58</f>
        <v>0</v>
      </c>
      <c r="P58" s="41"/>
    </row>
    <row r="59" spans="1:16" ht="19.2" customHeight="1" x14ac:dyDescent="0.2">
      <c r="C59" s="39" t="s">
        <v>67</v>
      </c>
      <c r="D59" s="54" t="s">
        <v>45</v>
      </c>
      <c r="E59" s="92">
        <v>4570101685360</v>
      </c>
      <c r="F59" s="36">
        <v>2500</v>
      </c>
      <c r="G59" s="36">
        <f t="shared" si="8"/>
        <v>1500</v>
      </c>
      <c r="H59" s="33">
        <f>ORDER!H32</f>
        <v>0</v>
      </c>
      <c r="I59" s="36">
        <f t="shared" ref="I59:I79" si="9">G59*H59</f>
        <v>0</v>
      </c>
      <c r="P59" s="41"/>
    </row>
    <row r="60" spans="1:16" ht="19.2" customHeight="1" x14ac:dyDescent="0.2">
      <c r="C60" s="75" t="s">
        <v>73</v>
      </c>
      <c r="D60" s="54" t="s">
        <v>45</v>
      </c>
      <c r="E60" s="92"/>
      <c r="F60" s="36">
        <v>2500</v>
      </c>
      <c r="G60" s="36">
        <f t="shared" si="8"/>
        <v>1500</v>
      </c>
      <c r="H60" s="33">
        <f>ORDER!I32</f>
        <v>0</v>
      </c>
      <c r="I60" s="36">
        <f t="shared" si="9"/>
        <v>0</v>
      </c>
      <c r="P60" s="41"/>
    </row>
    <row r="61" spans="1:16" ht="19.2" customHeight="1" x14ac:dyDescent="0.2">
      <c r="C61" s="75" t="s">
        <v>38</v>
      </c>
      <c r="D61" s="54" t="s">
        <v>45</v>
      </c>
      <c r="E61" s="92"/>
      <c r="F61" s="36">
        <v>2500</v>
      </c>
      <c r="G61" s="36">
        <f t="shared" si="8"/>
        <v>1500</v>
      </c>
      <c r="H61" s="33">
        <f>ORDER!J32</f>
        <v>0</v>
      </c>
      <c r="I61" s="36">
        <f t="shared" si="9"/>
        <v>0</v>
      </c>
      <c r="P61" s="41"/>
    </row>
    <row r="62" spans="1:16" ht="19.2" customHeight="1" x14ac:dyDescent="0.2">
      <c r="C62" s="75" t="s">
        <v>72</v>
      </c>
      <c r="D62" s="54" t="s">
        <v>45</v>
      </c>
      <c r="E62" s="92"/>
      <c r="F62" s="36">
        <v>2500</v>
      </c>
      <c r="G62" s="36">
        <f>F62*0.6</f>
        <v>1500</v>
      </c>
      <c r="H62" s="33">
        <f>ORDER!C39</f>
        <v>0</v>
      </c>
      <c r="I62" s="36">
        <f t="shared" si="9"/>
        <v>0</v>
      </c>
      <c r="L62" s="62"/>
      <c r="M62" s="62"/>
      <c r="P62" s="41"/>
    </row>
    <row r="63" spans="1:16" ht="19.2" customHeight="1" x14ac:dyDescent="0.2">
      <c r="A63" s="42"/>
      <c r="B63" s="42"/>
      <c r="C63" s="76" t="s">
        <v>39</v>
      </c>
      <c r="D63" s="72" t="s">
        <v>45</v>
      </c>
      <c r="E63" s="110"/>
      <c r="F63" s="38">
        <v>2500</v>
      </c>
      <c r="G63" s="38">
        <f>F63*0.6</f>
        <v>1500</v>
      </c>
      <c r="H63" s="112">
        <f>ORDER!D39</f>
        <v>0</v>
      </c>
      <c r="I63" s="38">
        <f t="shared" si="9"/>
        <v>0</v>
      </c>
      <c r="K63" s="30" t="s">
        <v>56</v>
      </c>
      <c r="L63" s="62">
        <f>SUM(H54:H63)</f>
        <v>0</v>
      </c>
      <c r="M63" s="62">
        <f>SUM(I54:I63)</f>
        <v>0</v>
      </c>
      <c r="P63" s="41"/>
    </row>
    <row r="64" spans="1:16" ht="19.2" customHeight="1" x14ac:dyDescent="0.2">
      <c r="A64" s="102" t="s">
        <v>98</v>
      </c>
      <c r="B64" s="31" t="s">
        <v>97</v>
      </c>
      <c r="C64" s="20" t="s">
        <v>63</v>
      </c>
      <c r="D64" s="31" t="s">
        <v>30</v>
      </c>
      <c r="E64" s="41">
        <v>4570101683007</v>
      </c>
      <c r="F64" s="40">
        <v>2500</v>
      </c>
      <c r="G64" s="40">
        <f>F64*0.6</f>
        <v>1500</v>
      </c>
      <c r="H64" s="31">
        <f>ORDER!C49</f>
        <v>0</v>
      </c>
      <c r="I64" s="36">
        <f t="shared" si="9"/>
        <v>0</v>
      </c>
      <c r="P64" s="41"/>
    </row>
    <row r="65" spans="1:16" ht="19.2" customHeight="1" x14ac:dyDescent="0.2">
      <c r="C65" s="20"/>
      <c r="D65" s="31" t="s">
        <v>31</v>
      </c>
      <c r="E65" s="41">
        <v>4570101683694</v>
      </c>
      <c r="F65" s="40">
        <v>2500</v>
      </c>
      <c r="G65" s="40">
        <f>F65*0.6</f>
        <v>1500</v>
      </c>
      <c r="H65" s="31">
        <f>ORDER!C50</f>
        <v>0</v>
      </c>
      <c r="I65" s="36">
        <f t="shared" si="9"/>
        <v>0</v>
      </c>
      <c r="P65" s="41"/>
    </row>
    <row r="66" spans="1:16" ht="19.2" customHeight="1" x14ac:dyDescent="0.2">
      <c r="C66" s="20" t="s">
        <v>64</v>
      </c>
      <c r="D66" s="31" t="s">
        <v>30</v>
      </c>
      <c r="E66" s="41">
        <v>4570101685391</v>
      </c>
      <c r="F66" s="40">
        <v>2500</v>
      </c>
      <c r="G66" s="40">
        <f>F66*0.6</f>
        <v>1500</v>
      </c>
      <c r="H66" s="31">
        <f>ORDER!D49</f>
        <v>0</v>
      </c>
      <c r="I66" s="36">
        <f t="shared" si="9"/>
        <v>0</v>
      </c>
      <c r="P66" s="41"/>
    </row>
    <row r="67" spans="1:16" ht="19.2" customHeight="1" x14ac:dyDescent="0.2">
      <c r="C67" s="20"/>
      <c r="D67" s="31" t="s">
        <v>31</v>
      </c>
      <c r="E67" s="41">
        <v>4570101685407</v>
      </c>
      <c r="F67" s="40">
        <v>2500</v>
      </c>
      <c r="G67" s="40">
        <f t="shared" ref="G67:G79" si="10">F67*0.6</f>
        <v>1500</v>
      </c>
      <c r="H67" s="31">
        <f>ORDER!D50</f>
        <v>0</v>
      </c>
      <c r="I67" s="36">
        <f t="shared" si="9"/>
        <v>0</v>
      </c>
      <c r="P67" s="41"/>
    </row>
    <row r="68" spans="1:16" ht="19.2" customHeight="1" x14ac:dyDescent="0.2">
      <c r="C68" s="20" t="s">
        <v>65</v>
      </c>
      <c r="D68" s="31" t="s">
        <v>30</v>
      </c>
      <c r="E68" s="41">
        <v>4570101683700</v>
      </c>
      <c r="F68" s="40">
        <v>2500</v>
      </c>
      <c r="G68" s="40">
        <f t="shared" si="10"/>
        <v>1500</v>
      </c>
      <c r="H68" s="31">
        <f>ORDER!E49</f>
        <v>0</v>
      </c>
      <c r="I68" s="36">
        <f t="shared" si="9"/>
        <v>0</v>
      </c>
      <c r="J68" s="33"/>
      <c r="P68" s="41"/>
    </row>
    <row r="69" spans="1:16" ht="19.2" customHeight="1" x14ac:dyDescent="0.2">
      <c r="C69" s="20"/>
      <c r="D69" s="31" t="s">
        <v>31</v>
      </c>
      <c r="E69" s="41">
        <v>4570101683717</v>
      </c>
      <c r="F69" s="40">
        <v>2500</v>
      </c>
      <c r="G69" s="40">
        <f t="shared" si="10"/>
        <v>1500</v>
      </c>
      <c r="H69" s="31">
        <f>ORDER!E50</f>
        <v>0</v>
      </c>
      <c r="I69" s="36">
        <f t="shared" si="9"/>
        <v>0</v>
      </c>
      <c r="J69" s="30"/>
      <c r="P69" s="41"/>
    </row>
    <row r="70" spans="1:16" ht="19.2" customHeight="1" x14ac:dyDescent="0.2">
      <c r="C70" s="20" t="s">
        <v>90</v>
      </c>
      <c r="D70" s="31" t="s">
        <v>30</v>
      </c>
      <c r="F70" s="40">
        <v>2500</v>
      </c>
      <c r="G70" s="40">
        <f t="shared" si="10"/>
        <v>1500</v>
      </c>
      <c r="H70" s="31">
        <f>ORDER!F49</f>
        <v>0</v>
      </c>
      <c r="I70" s="36">
        <f t="shared" si="9"/>
        <v>0</v>
      </c>
      <c r="J70" s="30"/>
      <c r="P70" s="41"/>
    </row>
    <row r="71" spans="1:16" ht="19.2" customHeight="1" x14ac:dyDescent="0.2">
      <c r="C71" s="20"/>
      <c r="D71" s="31" t="s">
        <v>31</v>
      </c>
      <c r="F71" s="40">
        <v>2500</v>
      </c>
      <c r="G71" s="40">
        <f t="shared" si="10"/>
        <v>1500</v>
      </c>
      <c r="H71" s="31">
        <f>ORDER!F50</f>
        <v>0</v>
      </c>
      <c r="I71" s="36">
        <f t="shared" si="9"/>
        <v>0</v>
      </c>
      <c r="J71" s="30"/>
      <c r="P71" s="41"/>
    </row>
    <row r="72" spans="1:16" ht="19.2" customHeight="1" x14ac:dyDescent="0.2">
      <c r="C72" s="17" t="s">
        <v>38</v>
      </c>
      <c r="D72" s="31" t="s">
        <v>30</v>
      </c>
      <c r="E72" s="41">
        <v>4570101685490</v>
      </c>
      <c r="F72" s="40">
        <v>2500</v>
      </c>
      <c r="G72" s="40">
        <f t="shared" si="10"/>
        <v>1500</v>
      </c>
      <c r="H72" s="31">
        <f>ORDER!G49</f>
        <v>0</v>
      </c>
      <c r="I72" s="36">
        <f t="shared" si="9"/>
        <v>0</v>
      </c>
      <c r="J72" s="30"/>
      <c r="P72" s="41"/>
    </row>
    <row r="73" spans="1:16" ht="19.2" customHeight="1" x14ac:dyDescent="0.2">
      <c r="C73" s="111"/>
      <c r="D73" s="31" t="s">
        <v>31</v>
      </c>
      <c r="E73" s="41">
        <v>4570101685506</v>
      </c>
      <c r="F73" s="40">
        <v>2500</v>
      </c>
      <c r="G73" s="40">
        <f t="shared" si="10"/>
        <v>1500</v>
      </c>
      <c r="H73" s="31">
        <f>ORDER!G50</f>
        <v>0</v>
      </c>
      <c r="I73" s="36">
        <f t="shared" si="9"/>
        <v>0</v>
      </c>
      <c r="J73" s="30"/>
      <c r="P73" s="41"/>
    </row>
    <row r="74" spans="1:16" ht="19.2" customHeight="1" x14ac:dyDescent="0.2">
      <c r="C74" s="20" t="s">
        <v>91</v>
      </c>
      <c r="D74" s="31" t="s">
        <v>30</v>
      </c>
      <c r="E74" s="41">
        <v>4570101685377</v>
      </c>
      <c r="F74" s="40">
        <v>2500</v>
      </c>
      <c r="G74" s="40">
        <f t="shared" si="10"/>
        <v>1500</v>
      </c>
      <c r="H74" s="31">
        <f>ORDER!H49</f>
        <v>0</v>
      </c>
      <c r="I74" s="36">
        <f t="shared" si="9"/>
        <v>0</v>
      </c>
      <c r="J74" s="30"/>
      <c r="P74" s="41"/>
    </row>
    <row r="75" spans="1:16" ht="19.2" customHeight="1" x14ac:dyDescent="0.2">
      <c r="C75" s="20"/>
      <c r="D75" s="31" t="s">
        <v>31</v>
      </c>
      <c r="E75" s="41">
        <v>4570101685384</v>
      </c>
      <c r="F75" s="40">
        <v>2500</v>
      </c>
      <c r="G75" s="40">
        <f t="shared" si="10"/>
        <v>1500</v>
      </c>
      <c r="H75" s="31">
        <f>ORDER!H50</f>
        <v>0</v>
      </c>
      <c r="I75" s="36">
        <f t="shared" si="9"/>
        <v>0</v>
      </c>
      <c r="J75" s="30"/>
      <c r="P75" s="41"/>
    </row>
    <row r="76" spans="1:16" ht="19.2" customHeight="1" x14ac:dyDescent="0.2">
      <c r="C76" s="111" t="s">
        <v>95</v>
      </c>
      <c r="D76" s="31" t="s">
        <v>30</v>
      </c>
      <c r="E76" s="41">
        <v>4570101685513</v>
      </c>
      <c r="F76" s="40">
        <v>2500</v>
      </c>
      <c r="G76" s="40">
        <f t="shared" si="10"/>
        <v>1500</v>
      </c>
      <c r="H76" s="31">
        <f>ORDER!I49</f>
        <v>0</v>
      </c>
      <c r="I76" s="36">
        <f t="shared" si="9"/>
        <v>0</v>
      </c>
      <c r="J76" s="30"/>
      <c r="P76" s="41"/>
    </row>
    <row r="77" spans="1:16" ht="19.2" customHeight="1" x14ac:dyDescent="0.2">
      <c r="C77" s="111"/>
      <c r="D77" s="31" t="s">
        <v>31</v>
      </c>
      <c r="E77" s="41">
        <v>4570101685520</v>
      </c>
      <c r="F77" s="40">
        <v>2500</v>
      </c>
      <c r="G77" s="40">
        <f t="shared" si="10"/>
        <v>1500</v>
      </c>
      <c r="H77" s="31">
        <f>ORDER!I50</f>
        <v>0</v>
      </c>
      <c r="I77" s="36">
        <f t="shared" si="9"/>
        <v>0</v>
      </c>
      <c r="J77" s="30"/>
      <c r="P77" s="41"/>
    </row>
    <row r="78" spans="1:16" ht="19.2" customHeight="1" x14ac:dyDescent="0.2">
      <c r="C78" s="20" t="s">
        <v>92</v>
      </c>
      <c r="D78" s="31" t="s">
        <v>30</v>
      </c>
      <c r="E78" s="41">
        <v>4570101685414</v>
      </c>
      <c r="F78" s="40">
        <v>2500</v>
      </c>
      <c r="G78" s="40">
        <f t="shared" si="10"/>
        <v>1500</v>
      </c>
      <c r="H78" s="31">
        <f>ORDER!J49</f>
        <v>0</v>
      </c>
      <c r="I78" s="36">
        <f t="shared" si="9"/>
        <v>0</v>
      </c>
      <c r="J78" s="30"/>
      <c r="P78" s="41"/>
    </row>
    <row r="79" spans="1:16" ht="19.2" customHeight="1" x14ac:dyDescent="0.2">
      <c r="A79" s="42"/>
      <c r="B79" s="42"/>
      <c r="C79" s="43"/>
      <c r="D79" s="42" t="s">
        <v>31</v>
      </c>
      <c r="E79" s="45">
        <v>4570101685421</v>
      </c>
      <c r="F79" s="44">
        <v>2500</v>
      </c>
      <c r="G79" s="44">
        <f t="shared" si="10"/>
        <v>1500</v>
      </c>
      <c r="H79" s="42">
        <f>ORDER!J50</f>
        <v>0</v>
      </c>
      <c r="I79" s="38">
        <f t="shared" si="9"/>
        <v>0</v>
      </c>
      <c r="J79" s="30"/>
      <c r="K79" s="30" t="s">
        <v>93</v>
      </c>
      <c r="L79" s="62">
        <f>SUM(H64:H79)</f>
        <v>0</v>
      </c>
      <c r="M79" s="62">
        <f>SUM(I64:I79)</f>
        <v>0</v>
      </c>
      <c r="P79" s="41"/>
    </row>
    <row r="80" spans="1:16" ht="19.2" customHeight="1" x14ac:dyDescent="0.2">
      <c r="A80" s="31" t="s">
        <v>109</v>
      </c>
      <c r="B80" s="31" t="s">
        <v>111</v>
      </c>
      <c r="C80" s="39" t="s">
        <v>104</v>
      </c>
      <c r="D80" s="31" t="s">
        <v>31</v>
      </c>
      <c r="E80" s="41">
        <v>4570101685438</v>
      </c>
      <c r="F80" s="40">
        <v>2500</v>
      </c>
      <c r="G80" s="40">
        <f t="shared" ref="G80:G87" si="11">F80*0.6</f>
        <v>1500</v>
      </c>
      <c r="H80" s="31">
        <f>ORDER!C60</f>
        <v>0</v>
      </c>
      <c r="I80" s="36">
        <f>G80*H80</f>
        <v>0</v>
      </c>
      <c r="J80" s="30"/>
      <c r="L80" s="41"/>
      <c r="P80" s="41"/>
    </row>
    <row r="81" spans="1:16" ht="19.2" customHeight="1" x14ac:dyDescent="0.2">
      <c r="C81" s="39" t="s">
        <v>103</v>
      </c>
      <c r="D81" s="31" t="s">
        <v>31</v>
      </c>
      <c r="E81" s="41">
        <v>4570101685445</v>
      </c>
      <c r="F81" s="40">
        <v>2500</v>
      </c>
      <c r="G81" s="40">
        <f t="shared" si="11"/>
        <v>1500</v>
      </c>
      <c r="H81" s="31">
        <f>ORDER!D60</f>
        <v>0</v>
      </c>
      <c r="I81" s="36">
        <f t="shared" ref="I81:I87" si="12">G81*H81</f>
        <v>0</v>
      </c>
      <c r="P81" s="41"/>
    </row>
    <row r="82" spans="1:16" ht="19.2" customHeight="1" x14ac:dyDescent="0.2">
      <c r="C82" s="39" t="s">
        <v>105</v>
      </c>
      <c r="D82" s="31" t="s">
        <v>31</v>
      </c>
      <c r="E82" s="41">
        <v>4570101685452</v>
      </c>
      <c r="F82" s="40">
        <v>2500</v>
      </c>
      <c r="G82" s="40">
        <f t="shared" si="11"/>
        <v>1500</v>
      </c>
      <c r="H82" s="31">
        <f>ORDER!E60</f>
        <v>0</v>
      </c>
      <c r="I82" s="36">
        <f t="shared" si="12"/>
        <v>0</v>
      </c>
      <c r="P82" s="41"/>
    </row>
    <row r="83" spans="1:16" ht="19.2" customHeight="1" x14ac:dyDescent="0.2">
      <c r="C83" s="39" t="s">
        <v>106</v>
      </c>
      <c r="D83" s="42" t="s">
        <v>31</v>
      </c>
      <c r="E83" s="45">
        <v>4570101685469</v>
      </c>
      <c r="F83" s="40">
        <v>2500</v>
      </c>
      <c r="G83" s="40">
        <f t="shared" si="11"/>
        <v>1500</v>
      </c>
      <c r="H83" s="31">
        <f>ORDER!F60</f>
        <v>0</v>
      </c>
      <c r="I83" s="36">
        <f t="shared" si="12"/>
        <v>0</v>
      </c>
      <c r="K83" s="30" t="s">
        <v>122</v>
      </c>
      <c r="L83" s="62">
        <f>SUM(H80:H83)</f>
        <v>0</v>
      </c>
      <c r="M83" s="62">
        <f>SUM(I80:I83)</f>
        <v>0</v>
      </c>
      <c r="P83" s="41"/>
    </row>
    <row r="84" spans="1:16" ht="19.2" customHeight="1" x14ac:dyDescent="0.2">
      <c r="C84" s="46" t="s">
        <v>104</v>
      </c>
      <c r="D84" s="31" t="s">
        <v>45</v>
      </c>
      <c r="E84" s="41">
        <v>4570101685476</v>
      </c>
      <c r="F84" s="47">
        <v>2700</v>
      </c>
      <c r="G84" s="47">
        <f t="shared" si="11"/>
        <v>1620</v>
      </c>
      <c r="H84" s="48">
        <f>ORDER!C61</f>
        <v>0</v>
      </c>
      <c r="I84" s="32">
        <f t="shared" si="12"/>
        <v>0</v>
      </c>
      <c r="P84" s="41"/>
    </row>
    <row r="85" spans="1:16" ht="19.2" customHeight="1" x14ac:dyDescent="0.2">
      <c r="C85" s="39" t="s">
        <v>103</v>
      </c>
      <c r="D85" s="31" t="s">
        <v>45</v>
      </c>
      <c r="E85" s="41">
        <v>4570101685483</v>
      </c>
      <c r="F85" s="40">
        <v>2700</v>
      </c>
      <c r="G85" s="40">
        <f t="shared" si="11"/>
        <v>1620</v>
      </c>
      <c r="H85" s="31">
        <f>ORDER!D61</f>
        <v>0</v>
      </c>
      <c r="I85" s="36">
        <f t="shared" si="12"/>
        <v>0</v>
      </c>
      <c r="J85" s="30"/>
      <c r="P85" s="41"/>
    </row>
    <row r="86" spans="1:16" ht="19.2" customHeight="1" x14ac:dyDescent="0.2">
      <c r="C86" s="39" t="s">
        <v>105</v>
      </c>
      <c r="D86" s="31" t="s">
        <v>45</v>
      </c>
      <c r="F86" s="40">
        <v>2700</v>
      </c>
      <c r="G86" s="40">
        <f t="shared" si="11"/>
        <v>1620</v>
      </c>
      <c r="H86" s="31">
        <f>ORDER!E61</f>
        <v>0</v>
      </c>
      <c r="I86" s="36">
        <f t="shared" si="12"/>
        <v>0</v>
      </c>
      <c r="P86" s="41"/>
    </row>
    <row r="87" spans="1:16" ht="19.2" customHeight="1" x14ac:dyDescent="0.2">
      <c r="A87" s="42"/>
      <c r="B87" s="42"/>
      <c r="C87" s="43" t="s">
        <v>106</v>
      </c>
      <c r="D87" s="42" t="s">
        <v>45</v>
      </c>
      <c r="E87" s="45"/>
      <c r="F87" s="44">
        <v>2700</v>
      </c>
      <c r="G87" s="44">
        <f t="shared" si="11"/>
        <v>1620</v>
      </c>
      <c r="H87" s="42">
        <f>ORDER!F61</f>
        <v>0</v>
      </c>
      <c r="I87" s="38">
        <f t="shared" si="12"/>
        <v>0</v>
      </c>
      <c r="K87" s="30" t="s">
        <v>122</v>
      </c>
      <c r="L87" s="62">
        <f>SUM(H84:H87)</f>
        <v>0</v>
      </c>
      <c r="M87" s="62">
        <f>SUM(I84:I87)</f>
        <v>0</v>
      </c>
      <c r="P87" s="41"/>
    </row>
    <row r="88" spans="1:16" ht="19.2" customHeight="1" x14ac:dyDescent="0.35">
      <c r="G88" s="83" t="s">
        <v>13</v>
      </c>
      <c r="I88" s="45">
        <f>SUM(H4:H87)</f>
        <v>0</v>
      </c>
      <c r="P88" s="41"/>
    </row>
    <row r="89" spans="1:16" ht="19.2" customHeight="1" x14ac:dyDescent="0.35">
      <c r="F89" s="85"/>
      <c r="G89" s="87" t="s">
        <v>27</v>
      </c>
      <c r="H89" s="113"/>
      <c r="I89" s="84">
        <f>SUM(I4:I87)</f>
        <v>0</v>
      </c>
      <c r="P89" s="41"/>
    </row>
    <row r="90" spans="1:16" ht="19.2" customHeight="1" x14ac:dyDescent="0.4">
      <c r="F90" s="85"/>
      <c r="G90" s="82" t="s">
        <v>0</v>
      </c>
      <c r="H90" s="113"/>
      <c r="I90" s="86">
        <f>I89*0.1</f>
        <v>0</v>
      </c>
      <c r="P90" s="41"/>
    </row>
    <row r="91" spans="1:16" ht="19.2" customHeight="1" x14ac:dyDescent="0.4">
      <c r="F91" s="85"/>
      <c r="G91" s="82" t="s">
        <v>24</v>
      </c>
      <c r="H91" s="113"/>
      <c r="I91" s="86">
        <f>SUM(H89:I90)</f>
        <v>0</v>
      </c>
      <c r="P91" s="41"/>
    </row>
    <row r="92" spans="1:16" ht="19.2" customHeight="1" x14ac:dyDescent="0.2">
      <c r="F92" s="85"/>
      <c r="G92" s="85"/>
      <c r="P92" s="41"/>
    </row>
  </sheetData>
  <sheetProtection sheet="1" objects="1" scenarios="1"/>
  <mergeCells count="1">
    <mergeCell ref="B4:C4"/>
  </mergeCells>
  <phoneticPr fontId="3"/>
  <conditionalFormatting sqref="C34:E35 C40:E54 H4:I87 C57:C63">
    <cfRule type="cellIs" dxfId="7" priority="81" operator="equal">
      <formula>0</formula>
    </cfRule>
  </conditionalFormatting>
  <conditionalFormatting sqref="D36:E39">
    <cfRule type="cellIs" dxfId="6" priority="3" operator="equal">
      <formula>0</formula>
    </cfRule>
    <cfRule type="cellIs" dxfId="5" priority="4" operator="equal">
      <formula>0</formula>
    </cfRule>
  </conditionalFormatting>
  <conditionalFormatting sqref="D55:E63">
    <cfRule type="cellIs" dxfId="4" priority="1" operator="equal">
      <formula>0</formula>
    </cfRule>
    <cfRule type="cellIs" dxfId="3" priority="2" operator="equal">
      <formula>0</formula>
    </cfRule>
  </conditionalFormatting>
  <conditionalFormatting sqref="H1:I1 C34:E35 C40:E54 G90:G91 H92:I1048576">
    <cfRule type="cellIs" dxfId="2" priority="23" operator="equal">
      <formula>0</formula>
    </cfRule>
  </conditionalFormatting>
  <conditionalFormatting sqref="H4:I5 H5:H87 I6:I91 C57:C71 H64:I87 C73:C87">
    <cfRule type="cellIs" dxfId="1" priority="5" operator="equal">
      <formula>0</formula>
    </cfRule>
  </conditionalFormatting>
  <conditionalFormatting sqref="L80">
    <cfRule type="cellIs" dxfId="0" priority="27" operator="equal">
      <formula>0</formula>
    </cfRule>
  </conditionalFormatting>
  <pageMargins left="0.28000000000000003" right="0.19" top="0.49" bottom="0.25" header="0.61" footer="0.87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注文書</vt:lpstr>
      <vt:lpstr>ORDER</vt:lpstr>
      <vt:lpstr>集計</vt:lpstr>
      <vt:lpstr>ORDER!Print_Area</vt:lpstr>
      <vt:lpstr>集計!Print_Area</vt:lpstr>
      <vt:lpstr>注文書!Print_Area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桃江 上滝</cp:lastModifiedBy>
  <cp:lastPrinted>2025-09-16T03:55:31Z</cp:lastPrinted>
  <dcterms:created xsi:type="dcterms:W3CDTF">2022-04-10T11:58:54Z</dcterms:created>
  <dcterms:modified xsi:type="dcterms:W3CDTF">2025-10-01T01:58:50Z</dcterms:modified>
</cp:coreProperties>
</file>