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E BESS\2注文\２オーダーシート\"/>
    </mc:Choice>
  </mc:AlternateContent>
  <xr:revisionPtr revIDLastSave="0" documentId="13_ncr:1_{8EA08B0B-AC4F-4ED4-A48F-A443A56BC72C}" xr6:coauthVersionLast="47" xr6:coauthVersionMax="47" xr10:uidLastSave="{00000000-0000-0000-0000-000000000000}"/>
  <bookViews>
    <workbookView xWindow="1410" yWindow="945" windowWidth="22350" windowHeight="14655" xr2:uid="{0D1E1C3B-E402-45C2-A7B1-DF394881F832}"/>
  </bookViews>
  <sheets>
    <sheet name="注文書" sheetId="1" r:id="rId1"/>
    <sheet name="ORDER" sheetId="4" r:id="rId2"/>
    <sheet name="集計" sheetId="6" r:id="rId3"/>
  </sheets>
  <definedNames>
    <definedName name="_xlnm.Print_Area" localSheetId="2">集計!$A$1:$I$105</definedName>
    <definedName name="_xlnm.Print_Area" localSheetId="0">注文書!$A$1:$H$30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8" i="4" l="1"/>
  <c r="G97" i="6"/>
  <c r="H97" i="6"/>
  <c r="I97" i="6" s="1"/>
  <c r="H68" i="4"/>
  <c r="H55" i="4"/>
  <c r="H54" i="4"/>
  <c r="H37" i="4"/>
  <c r="H36" i="4"/>
  <c r="H20" i="4"/>
  <c r="H19" i="4"/>
  <c r="I19" i="4"/>
  <c r="H96" i="6"/>
  <c r="G96" i="6"/>
  <c r="H91" i="6"/>
  <c r="H92" i="6"/>
  <c r="H90" i="6"/>
  <c r="G92" i="6"/>
  <c r="G91" i="6"/>
  <c r="G90" i="6"/>
  <c r="G80" i="6"/>
  <c r="G81" i="6"/>
  <c r="G82" i="6"/>
  <c r="H69" i="6"/>
  <c r="H71" i="6"/>
  <c r="H70" i="6"/>
  <c r="H72" i="6"/>
  <c r="I72" i="6" s="1"/>
  <c r="H81" i="6"/>
  <c r="H82" i="6"/>
  <c r="H80" i="6"/>
  <c r="H68" i="6"/>
  <c r="H67" i="6"/>
  <c r="G72" i="6"/>
  <c r="G71" i="6"/>
  <c r="G70" i="6"/>
  <c r="G69" i="6"/>
  <c r="G68" i="6"/>
  <c r="G67" i="6"/>
  <c r="D11" i="1"/>
  <c r="H40" i="6"/>
  <c r="L39" i="6"/>
  <c r="H39" i="6"/>
  <c r="G40" i="6"/>
  <c r="G39" i="6"/>
  <c r="I96" i="6" l="1"/>
  <c r="I92" i="6"/>
  <c r="I91" i="6"/>
  <c r="I82" i="6"/>
  <c r="I81" i="6"/>
  <c r="I80" i="6"/>
  <c r="I90" i="6"/>
  <c r="I68" i="6"/>
  <c r="I69" i="6"/>
  <c r="I70" i="6"/>
  <c r="I71" i="6"/>
  <c r="I67" i="6"/>
  <c r="I39" i="6"/>
  <c r="I40" i="6"/>
  <c r="D15" i="1"/>
  <c r="D13" i="1"/>
  <c r="C2" i="6" l="1"/>
  <c r="C50" i="6" l="1"/>
  <c r="C49" i="6"/>
  <c r="C51" i="6"/>
  <c r="C48" i="6"/>
  <c r="C47" i="6"/>
  <c r="H94" i="6"/>
  <c r="H95" i="6"/>
  <c r="H93" i="6"/>
  <c r="H102" i="6" s="1"/>
  <c r="G95" i="6"/>
  <c r="G94" i="6"/>
  <c r="G93" i="6"/>
  <c r="G74" i="6"/>
  <c r="G75" i="6"/>
  <c r="G76" i="6"/>
  <c r="G77" i="6"/>
  <c r="G78" i="6"/>
  <c r="G79" i="6"/>
  <c r="G73" i="6"/>
  <c r="G57" i="6"/>
  <c r="G58" i="6"/>
  <c r="G59" i="6"/>
  <c r="G60" i="6"/>
  <c r="G61" i="6"/>
  <c r="G62" i="6"/>
  <c r="G63" i="6"/>
  <c r="G64" i="6"/>
  <c r="G65" i="6"/>
  <c r="G66" i="6"/>
  <c r="G85" i="6"/>
  <c r="G86" i="6"/>
  <c r="G87" i="6"/>
  <c r="G88" i="6"/>
  <c r="G89" i="6"/>
  <c r="I95" i="6" l="1"/>
  <c r="I94" i="6"/>
  <c r="D14" i="1"/>
  <c r="I93" i="6"/>
  <c r="G78" i="4"/>
  <c r="I78" i="4" s="1"/>
  <c r="E15" i="1" s="1"/>
  <c r="H84" i="6"/>
  <c r="H85" i="6"/>
  <c r="I85" i="6" s="1"/>
  <c r="H86" i="6"/>
  <c r="I86" i="6" s="1"/>
  <c r="H87" i="6"/>
  <c r="I87" i="6" s="1"/>
  <c r="H88" i="6"/>
  <c r="I88" i="6" s="1"/>
  <c r="H89" i="6"/>
  <c r="I89" i="6" s="1"/>
  <c r="H83" i="6"/>
  <c r="H73" i="6"/>
  <c r="I73" i="6" s="1"/>
  <c r="H74" i="6"/>
  <c r="I74" i="6" s="1"/>
  <c r="H75" i="6"/>
  <c r="I75" i="6" s="1"/>
  <c r="H76" i="6"/>
  <c r="I76" i="6" s="1"/>
  <c r="H77" i="6"/>
  <c r="I77" i="6" s="1"/>
  <c r="H78" i="6"/>
  <c r="I78" i="6" s="1"/>
  <c r="H79" i="6"/>
  <c r="I79" i="6" s="1"/>
  <c r="H55" i="6"/>
  <c r="H57" i="6"/>
  <c r="I57" i="6" s="1"/>
  <c r="H59" i="6"/>
  <c r="I59" i="6" s="1"/>
  <c r="H61" i="6"/>
  <c r="I61" i="6" s="1"/>
  <c r="H63" i="6"/>
  <c r="I63" i="6" s="1"/>
  <c r="H65" i="6"/>
  <c r="I65" i="6" s="1"/>
  <c r="H56" i="6"/>
  <c r="H58" i="6"/>
  <c r="I58" i="6" s="1"/>
  <c r="H60" i="6"/>
  <c r="I60" i="6" s="1"/>
  <c r="H62" i="6"/>
  <c r="I62" i="6" s="1"/>
  <c r="H64" i="6"/>
  <c r="I64" i="6" s="1"/>
  <c r="H66" i="6"/>
  <c r="I66" i="6" s="1"/>
  <c r="H54" i="6"/>
  <c r="H53" i="6"/>
  <c r="H52" i="6"/>
  <c r="H51" i="6"/>
  <c r="H47" i="6"/>
  <c r="H48" i="6"/>
  <c r="H49" i="6"/>
  <c r="H50" i="6"/>
  <c r="H46" i="6"/>
  <c r="H45" i="6"/>
  <c r="H42" i="6"/>
  <c r="H43" i="6"/>
  <c r="H44" i="6"/>
  <c r="H41" i="6"/>
  <c r="C52" i="6"/>
  <c r="C46" i="6"/>
  <c r="C45" i="6"/>
  <c r="C44" i="6"/>
  <c r="C43" i="6"/>
  <c r="C42" i="6"/>
  <c r="C41" i="6"/>
  <c r="C37" i="6"/>
  <c r="C35" i="6"/>
  <c r="C33" i="6"/>
  <c r="C31" i="6"/>
  <c r="C29" i="6"/>
  <c r="H31" i="6"/>
  <c r="H33" i="6"/>
  <c r="H35" i="6"/>
  <c r="H37" i="6"/>
  <c r="H32" i="6"/>
  <c r="H34" i="6"/>
  <c r="H36" i="6"/>
  <c r="H38" i="6"/>
  <c r="H30" i="6"/>
  <c r="H29" i="6"/>
  <c r="H24" i="6"/>
  <c r="H25" i="6"/>
  <c r="H26" i="6"/>
  <c r="H27" i="6"/>
  <c r="H28" i="6"/>
  <c r="H23" i="6"/>
  <c r="G23" i="6"/>
  <c r="G24" i="6"/>
  <c r="G25" i="6"/>
  <c r="G26" i="6"/>
  <c r="G27" i="6"/>
  <c r="G28" i="6"/>
  <c r="C24" i="6"/>
  <c r="C25" i="6"/>
  <c r="C26" i="6"/>
  <c r="C27" i="6"/>
  <c r="C28" i="6"/>
  <c r="C23" i="6"/>
  <c r="I103" i="6" l="1"/>
  <c r="D9" i="1"/>
  <c r="I28" i="6"/>
  <c r="I23" i="6"/>
  <c r="I24" i="6"/>
  <c r="I27" i="6"/>
  <c r="I26" i="6"/>
  <c r="I25" i="6"/>
  <c r="C16" i="6" l="1"/>
  <c r="C17" i="6"/>
  <c r="C18" i="6"/>
  <c r="C19" i="6"/>
  <c r="C20" i="6"/>
  <c r="C21" i="6"/>
  <c r="C22" i="6"/>
  <c r="G68" i="4"/>
  <c r="I68" i="4" s="1"/>
  <c r="E14" i="1" s="1"/>
  <c r="G55" i="4"/>
  <c r="I55" i="4" s="1"/>
  <c r="G54" i="4"/>
  <c r="G37" i="4"/>
  <c r="I37" i="4" s="1"/>
  <c r="E11" i="1" s="1"/>
  <c r="G36" i="4"/>
  <c r="D12" i="1" l="1"/>
  <c r="I54" i="4"/>
  <c r="E12" i="1" s="1"/>
  <c r="I36" i="4"/>
  <c r="E10" i="1" s="1"/>
  <c r="D10" i="1"/>
  <c r="G20" i="4"/>
  <c r="I20" i="4" s="1"/>
  <c r="E9" i="1" s="1"/>
  <c r="G22" i="6"/>
  <c r="G21" i="6"/>
  <c r="G20" i="6"/>
  <c r="G19" i="6"/>
  <c r="G18" i="6"/>
  <c r="G17" i="6"/>
  <c r="G16" i="6"/>
  <c r="G15" i="6"/>
  <c r="G14" i="6"/>
  <c r="G13" i="6"/>
  <c r="G12" i="6"/>
  <c r="G11" i="6"/>
  <c r="H16" i="6"/>
  <c r="H17" i="6"/>
  <c r="H18" i="6"/>
  <c r="H19" i="6"/>
  <c r="H20" i="6"/>
  <c r="H21" i="6"/>
  <c r="H22" i="6"/>
  <c r="H10" i="6"/>
  <c r="H11" i="6"/>
  <c r="H12" i="6"/>
  <c r="H13" i="6"/>
  <c r="H14" i="6"/>
  <c r="H15" i="6"/>
  <c r="H9" i="6"/>
  <c r="G19" i="4"/>
  <c r="C3" i="6"/>
  <c r="C10" i="6" s="1"/>
  <c r="C4" i="6"/>
  <c r="C11" i="6" s="1"/>
  <c r="C5" i="6"/>
  <c r="C12" i="6" s="1"/>
  <c r="C6" i="6"/>
  <c r="C13" i="6" s="1"/>
  <c r="C7" i="6"/>
  <c r="C14" i="6" s="1"/>
  <c r="C8" i="6"/>
  <c r="C15" i="6" s="1"/>
  <c r="C9" i="6"/>
  <c r="G32" i="6"/>
  <c r="I32" i="6" s="1"/>
  <c r="G33" i="6"/>
  <c r="I33" i="6" s="1"/>
  <c r="G34" i="6"/>
  <c r="I34" i="6" s="1"/>
  <c r="G35" i="6"/>
  <c r="I35" i="6" s="1"/>
  <c r="G36" i="6"/>
  <c r="I36" i="6" s="1"/>
  <c r="G37" i="6"/>
  <c r="I37" i="6" s="1"/>
  <c r="G38" i="6"/>
  <c r="I38" i="6" s="1"/>
  <c r="G41" i="6"/>
  <c r="I41" i="6" s="1"/>
  <c r="G42" i="6"/>
  <c r="I42" i="6" s="1"/>
  <c r="G43" i="6"/>
  <c r="I43" i="6" s="1"/>
  <c r="G44" i="6"/>
  <c r="I44" i="6" s="1"/>
  <c r="G45" i="6"/>
  <c r="I45" i="6" s="1"/>
  <c r="G46" i="6"/>
  <c r="I46" i="6" s="1"/>
  <c r="G47" i="6"/>
  <c r="I47" i="6" s="1"/>
  <c r="G48" i="6"/>
  <c r="I48" i="6" s="1"/>
  <c r="G49" i="6"/>
  <c r="I49" i="6" s="1"/>
  <c r="G50" i="6"/>
  <c r="I50" i="6" s="1"/>
  <c r="G51" i="6"/>
  <c r="I51" i="6" s="1"/>
  <c r="G52" i="6"/>
  <c r="I52" i="6" s="1"/>
  <c r="G53" i="6"/>
  <c r="I53" i="6" s="1"/>
  <c r="G54" i="6"/>
  <c r="I54" i="6" s="1"/>
  <c r="G55" i="6"/>
  <c r="I55" i="6" s="1"/>
  <c r="G56" i="6"/>
  <c r="I56" i="6" s="1"/>
  <c r="G83" i="6"/>
  <c r="I83" i="6" s="1"/>
  <c r="G84" i="6"/>
  <c r="I84" i="6" s="1"/>
  <c r="G30" i="6"/>
  <c r="I30" i="6" s="1"/>
  <c r="I17" i="6" l="1"/>
  <c r="I11" i="6"/>
  <c r="I12" i="6"/>
  <c r="I18" i="6"/>
  <c r="I22" i="6"/>
  <c r="I19" i="6"/>
  <c r="I20" i="6"/>
  <c r="I21" i="6"/>
  <c r="I13" i="6"/>
  <c r="I14" i="6"/>
  <c r="I15" i="6"/>
  <c r="I16" i="6"/>
  <c r="E13" i="1"/>
  <c r="G31" i="6" l="1"/>
  <c r="I31" i="6" s="1"/>
  <c r="G29" i="6" l="1"/>
  <c r="I29" i="6" s="1"/>
  <c r="D8" i="1" l="1"/>
  <c r="D18" i="1" s="1"/>
  <c r="G2" i="6"/>
  <c r="E8" i="1" l="1"/>
  <c r="F19" i="1" s="1"/>
  <c r="H3" i="6" l="1"/>
  <c r="H4" i="6"/>
  <c r="H5" i="6"/>
  <c r="H6" i="6"/>
  <c r="H7" i="6"/>
  <c r="H8" i="6"/>
  <c r="H2" i="6"/>
  <c r="G5" i="6"/>
  <c r="G6" i="6"/>
  <c r="G7" i="6"/>
  <c r="G8" i="6"/>
  <c r="G9" i="6"/>
  <c r="I9" i="6" s="1"/>
  <c r="G10" i="6"/>
  <c r="I10" i="6" s="1"/>
  <c r="G3" i="6"/>
  <c r="G4" i="6"/>
  <c r="I8" i="6" l="1"/>
  <c r="I6" i="6"/>
  <c r="I2" i="6"/>
  <c r="I7" i="6"/>
  <c r="I5" i="6"/>
  <c r="I4" i="6"/>
  <c r="I3" i="6"/>
  <c r="I104" i="6" l="1"/>
  <c r="I105" i="6" s="1"/>
  <c r="F20" i="1" l="1"/>
  <c r="F21" i="1" s="1"/>
</calcChain>
</file>

<file path=xl/sharedStrings.xml><?xml version="1.0" encoding="utf-8"?>
<sst xmlns="http://schemas.openxmlformats.org/spreadsheetml/2006/main" count="322" uniqueCount="137">
  <si>
    <t>消費税</t>
    <rPh sb="0" eb="3">
      <t>ショウヒゼイ</t>
    </rPh>
    <phoneticPr fontId="3"/>
  </si>
  <si>
    <t>M</t>
    <phoneticPr fontId="2"/>
  </si>
  <si>
    <t>S</t>
    <phoneticPr fontId="2"/>
  </si>
  <si>
    <t>金額</t>
    <rPh sb="0" eb="2">
      <t>キンガク</t>
    </rPh>
    <phoneticPr fontId="2"/>
  </si>
  <si>
    <t>数量</t>
    <rPh sb="0" eb="2">
      <t>スウリョウ</t>
    </rPh>
    <phoneticPr fontId="2"/>
  </si>
  <si>
    <t>卸値　　（60％）</t>
    <rPh sb="0" eb="1">
      <t>オロ</t>
    </rPh>
    <rPh sb="1" eb="2">
      <t>ネ</t>
    </rPh>
    <phoneticPr fontId="2"/>
  </si>
  <si>
    <t>サイズ</t>
    <phoneticPr fontId="2"/>
  </si>
  <si>
    <t>商品名</t>
    <rPh sb="0" eb="3">
      <t>ショウヒンメイ</t>
    </rPh>
    <phoneticPr fontId="2"/>
  </si>
  <si>
    <t>品番</t>
    <rPh sb="0" eb="2">
      <t>ヒンバン</t>
    </rPh>
    <phoneticPr fontId="2"/>
  </si>
  <si>
    <t>PH-1-11</t>
    <phoneticPr fontId="2"/>
  </si>
  <si>
    <t>ご注文数</t>
    <rPh sb="1" eb="4">
      <t>チュウモンスウ</t>
    </rPh>
    <phoneticPr fontId="2"/>
  </si>
  <si>
    <t>POM POM HAT</t>
    <phoneticPr fontId="2"/>
  </si>
  <si>
    <t>POM色</t>
    <rPh sb="3" eb="4">
      <t>イロ</t>
    </rPh>
    <phoneticPr fontId="2"/>
  </si>
  <si>
    <t>上代    　　　（税抜）</t>
    <rPh sb="0" eb="2">
      <t>ジョウダイ</t>
    </rPh>
    <rPh sb="11" eb="12">
      <t>ヌ</t>
    </rPh>
    <phoneticPr fontId="2"/>
  </si>
  <si>
    <t>￥</t>
    <phoneticPr fontId="3"/>
  </si>
  <si>
    <t>QTY</t>
    <phoneticPr fontId="2"/>
  </si>
  <si>
    <t>O R D E R   S H E E T</t>
    <phoneticPr fontId="2"/>
  </si>
  <si>
    <t>バリエーション</t>
    <phoneticPr fontId="2"/>
  </si>
  <si>
    <t>合計数</t>
    <rPh sb="0" eb="3">
      <t>ゴウケイスウ</t>
    </rPh>
    <phoneticPr fontId="2"/>
  </si>
  <si>
    <t>パンプキン</t>
    <phoneticPr fontId="2"/>
  </si>
  <si>
    <t>帽子柄</t>
    <rPh sb="0" eb="2">
      <t>ボウシ</t>
    </rPh>
    <rPh sb="2" eb="3">
      <t>ガラ</t>
    </rPh>
    <phoneticPr fontId="2"/>
  </si>
  <si>
    <t>THE RIBON</t>
    <phoneticPr fontId="2"/>
  </si>
  <si>
    <t>pattern</t>
    <phoneticPr fontId="2"/>
  </si>
  <si>
    <t>TR-1-12</t>
  </si>
  <si>
    <t>THE RIBON</t>
    <phoneticPr fontId="3"/>
  </si>
  <si>
    <t>小計</t>
    <rPh sb="0" eb="2">
      <t>ショウケイ</t>
    </rPh>
    <phoneticPr fontId="2"/>
  </si>
  <si>
    <t>合計</t>
    <rPh sb="0" eb="2">
      <t>ゴウケイ</t>
    </rPh>
    <phoneticPr fontId="2"/>
  </si>
  <si>
    <t>卸値（60％）</t>
    <rPh sb="0" eb="1">
      <t>オロ</t>
    </rPh>
    <rPh sb="1" eb="2">
      <t>ネ</t>
    </rPh>
    <phoneticPr fontId="2"/>
  </si>
  <si>
    <t>上代</t>
    <rPh sb="0" eb="2">
      <t>ジョウダイ</t>
    </rPh>
    <phoneticPr fontId="2"/>
  </si>
  <si>
    <t>金額</t>
    <rPh sb="0" eb="2">
      <t>キンガク</t>
    </rPh>
    <phoneticPr fontId="3"/>
  </si>
  <si>
    <t xml:space="preserve">  THE RIBON</t>
    <phoneticPr fontId="2"/>
  </si>
  <si>
    <t xml:space="preserve">   TR-1-12</t>
    <phoneticPr fontId="2"/>
  </si>
  <si>
    <t xml:space="preserve">  POMPOMHAT</t>
    <phoneticPr fontId="2"/>
  </si>
  <si>
    <t>S</t>
    <phoneticPr fontId="3"/>
  </si>
  <si>
    <t>M</t>
    <phoneticPr fontId="3"/>
  </si>
  <si>
    <t>※　合計金額が￥3,3000以上のお買い上げで送料は無料になります。</t>
    <rPh sb="2" eb="4">
      <t>ゴウケイ</t>
    </rPh>
    <rPh sb="4" eb="6">
      <t>キンガク</t>
    </rPh>
    <rPh sb="14" eb="16">
      <t>イジョウ</t>
    </rPh>
    <rPh sb="18" eb="19">
      <t>カ</t>
    </rPh>
    <rPh sb="20" eb="21">
      <t>ア</t>
    </rPh>
    <rPh sb="23" eb="25">
      <t>ソウリョウ</t>
    </rPh>
    <rPh sb="26" eb="28">
      <t>ムリョウ</t>
    </rPh>
    <phoneticPr fontId="2"/>
  </si>
  <si>
    <t>　 ￥3,3000未満の場合、別途送料￥880頂戴いたします。</t>
    <rPh sb="9" eb="11">
      <t>ミマン</t>
    </rPh>
    <rPh sb="12" eb="14">
      <t>バアイ</t>
    </rPh>
    <rPh sb="15" eb="17">
      <t>ベット</t>
    </rPh>
    <rPh sb="17" eb="19">
      <t>ソウリョウ</t>
    </rPh>
    <rPh sb="23" eb="25">
      <t>チョウダイ</t>
    </rPh>
    <phoneticPr fontId="2"/>
  </si>
  <si>
    <t>こちらのシートのご記入は不要です。</t>
    <rPh sb="9" eb="11">
      <t>キニュウ</t>
    </rPh>
    <rPh sb="12" eb="14">
      <t>フヨウ</t>
    </rPh>
    <phoneticPr fontId="2"/>
  </si>
  <si>
    <t>家紋</t>
    <rPh sb="0" eb="2">
      <t>カモン</t>
    </rPh>
    <phoneticPr fontId="2"/>
  </si>
  <si>
    <t>白紺</t>
    <rPh sb="0" eb="1">
      <t>シロ</t>
    </rPh>
    <rPh sb="1" eb="2">
      <t>コン</t>
    </rPh>
    <phoneticPr fontId="2"/>
  </si>
  <si>
    <t>おかめ</t>
    <phoneticPr fontId="2"/>
  </si>
  <si>
    <t>ひょっとこ</t>
    <phoneticPr fontId="2"/>
  </si>
  <si>
    <t>白青</t>
    <rPh sb="0" eb="1">
      <t>シロ</t>
    </rPh>
    <rPh sb="1" eb="2">
      <t>アオ</t>
    </rPh>
    <phoneticPr fontId="2"/>
  </si>
  <si>
    <t>お祭り</t>
    <rPh sb="1" eb="2">
      <t>マツ</t>
    </rPh>
    <phoneticPr fontId="2"/>
  </si>
  <si>
    <t>ねじりはちまき</t>
    <phoneticPr fontId="2"/>
  </si>
  <si>
    <t>首掛け巾着</t>
    <rPh sb="0" eb="1">
      <t>クビ</t>
    </rPh>
    <rPh sb="1" eb="2">
      <t>カ</t>
    </rPh>
    <rPh sb="3" eb="5">
      <t>キンチャク</t>
    </rPh>
    <phoneticPr fontId="2"/>
  </si>
  <si>
    <t>首掛け巾着</t>
    <rPh sb="0" eb="2">
      <t>クビカ</t>
    </rPh>
    <rPh sb="3" eb="5">
      <t>キンチャク</t>
    </rPh>
    <phoneticPr fontId="3"/>
  </si>
  <si>
    <t>首掛け巾着</t>
    <rPh sb="0" eb="2">
      <t>クビカ</t>
    </rPh>
    <rPh sb="3" eb="5">
      <t>キンチャク</t>
    </rPh>
    <phoneticPr fontId="2"/>
  </si>
  <si>
    <t>豆絞り</t>
    <rPh sb="0" eb="2">
      <t>マメシボ</t>
    </rPh>
    <phoneticPr fontId="2"/>
  </si>
  <si>
    <t>家紋</t>
    <rPh sb="0" eb="2">
      <t>カモン</t>
    </rPh>
    <phoneticPr fontId="5"/>
  </si>
  <si>
    <t>NH-1-12</t>
    <phoneticPr fontId="2"/>
  </si>
  <si>
    <t>KK-1-12</t>
    <phoneticPr fontId="2"/>
  </si>
  <si>
    <t>紺波</t>
    <rPh sb="0" eb="1">
      <t>コン</t>
    </rPh>
    <rPh sb="1" eb="2">
      <t>ナミ</t>
    </rPh>
    <phoneticPr fontId="4"/>
  </si>
  <si>
    <t>白赤</t>
    <rPh sb="0" eb="1">
      <t>シロ</t>
    </rPh>
    <rPh sb="1" eb="2">
      <t>アカ</t>
    </rPh>
    <phoneticPr fontId="2"/>
  </si>
  <si>
    <t>金魚</t>
    <rPh sb="0" eb="2">
      <t>キンギョ</t>
    </rPh>
    <phoneticPr fontId="4"/>
  </si>
  <si>
    <t>M</t>
    <phoneticPr fontId="2"/>
  </si>
  <si>
    <t>L</t>
    <phoneticPr fontId="2"/>
  </si>
  <si>
    <t>JANコード</t>
    <phoneticPr fontId="2"/>
  </si>
  <si>
    <t>L</t>
    <phoneticPr fontId="2"/>
  </si>
  <si>
    <t>POM POM HAT-M</t>
    <phoneticPr fontId="2"/>
  </si>
  <si>
    <t>POM POM HAT-L</t>
    <phoneticPr fontId="2"/>
  </si>
  <si>
    <t>THE RIBON-S/M</t>
    <phoneticPr fontId="2"/>
  </si>
  <si>
    <t>THE RIBON-L</t>
    <phoneticPr fontId="2"/>
  </si>
  <si>
    <t>灰波</t>
    <rPh sb="0" eb="1">
      <t>ハイ</t>
    </rPh>
    <rPh sb="1" eb="2">
      <t>ナミ</t>
    </rPh>
    <phoneticPr fontId="5"/>
  </si>
  <si>
    <t>金魚</t>
    <rPh sb="0" eb="2">
      <t>キンギョ</t>
    </rPh>
    <phoneticPr fontId="5"/>
  </si>
  <si>
    <t>ひょうたん</t>
    <phoneticPr fontId="5"/>
  </si>
  <si>
    <t>ねじりはちまき-S/M</t>
    <phoneticPr fontId="2"/>
  </si>
  <si>
    <t>ねじりはちまき-L</t>
    <phoneticPr fontId="2"/>
  </si>
  <si>
    <t>黒</t>
    <rPh sb="0" eb="1">
      <t>クロ</t>
    </rPh>
    <phoneticPr fontId="2"/>
  </si>
  <si>
    <t>赤</t>
    <rPh sb="0" eb="1">
      <t>アカ</t>
    </rPh>
    <phoneticPr fontId="2"/>
  </si>
  <si>
    <t>からし</t>
    <phoneticPr fontId="2"/>
  </si>
  <si>
    <t>家紋</t>
    <rPh sb="0" eb="2">
      <t>カモン</t>
    </rPh>
    <phoneticPr fontId="4"/>
  </si>
  <si>
    <t>カラフルBD</t>
  </si>
  <si>
    <t>ネオンピンク</t>
  </si>
  <si>
    <t>ミズシマケーキ</t>
  </si>
  <si>
    <t>ピンクケーキ</t>
  </si>
  <si>
    <t>ミントケーキ</t>
  </si>
  <si>
    <t>サクランボケーキ</t>
  </si>
  <si>
    <t>イチゴケーキ</t>
  </si>
  <si>
    <t>ショートケーキ</t>
  </si>
  <si>
    <t>ウォーリーBD</t>
  </si>
  <si>
    <t>トマト</t>
  </si>
  <si>
    <t>ピンク</t>
  </si>
  <si>
    <t>ミント</t>
  </si>
  <si>
    <t>赤</t>
    <rPh sb="0" eb="1">
      <t>アカ</t>
    </rPh>
    <phoneticPr fontId="5"/>
  </si>
  <si>
    <t>フラミンゴ</t>
  </si>
  <si>
    <t>レモン</t>
  </si>
  <si>
    <t>マルチボーダー</t>
  </si>
  <si>
    <t>モノクロBD</t>
  </si>
  <si>
    <t>HAPPYHAPPY</t>
  </si>
  <si>
    <t>ろうそく</t>
  </si>
  <si>
    <t>スイトピー</t>
  </si>
  <si>
    <t>トマペチパ</t>
  </si>
  <si>
    <t>ターコアクア</t>
  </si>
  <si>
    <t>グレー</t>
    <phoneticPr fontId="5"/>
  </si>
  <si>
    <t>MIXボーダー</t>
  </si>
  <si>
    <t>ラベンダー</t>
  </si>
  <si>
    <r>
      <rPr>
        <b/>
        <sz val="9"/>
        <rFont val="DNP 秀英丸ゴシック Std L"/>
        <family val="2"/>
        <charset val="128"/>
      </rPr>
      <t>下記のポンポンハットは</t>
    </r>
    <r>
      <rPr>
        <b/>
        <sz val="9"/>
        <color rgb="FFFF0000"/>
        <rFont val="DNP 秀英丸ゴシック Std L"/>
        <family val="2"/>
        <charset val="128"/>
      </rPr>
      <t>Lサイズのみ</t>
    </r>
    <r>
      <rPr>
        <b/>
        <sz val="9"/>
        <rFont val="DNP 秀英丸ゴシック Std L"/>
        <family val="2"/>
        <charset val="128"/>
      </rPr>
      <t>になります。</t>
    </r>
    <rPh sb="0" eb="2">
      <t>カキ</t>
    </rPh>
    <phoneticPr fontId="2"/>
  </si>
  <si>
    <t>ミズシマ</t>
    <phoneticPr fontId="2"/>
  </si>
  <si>
    <t>ウォーリーBD</t>
    <phoneticPr fontId="5"/>
  </si>
  <si>
    <t>MIXボーダー</t>
    <phoneticPr fontId="5"/>
  </si>
  <si>
    <t>カラフルドットL</t>
    <phoneticPr fontId="5"/>
  </si>
  <si>
    <t>カラフルドットS</t>
  </si>
  <si>
    <t>L</t>
    <phoneticPr fontId="3"/>
  </si>
  <si>
    <t>L</t>
    <phoneticPr fontId="2"/>
  </si>
  <si>
    <t>うちわ</t>
    <phoneticPr fontId="2"/>
  </si>
  <si>
    <t>うちわ</t>
    <phoneticPr fontId="2"/>
  </si>
  <si>
    <t>紺波</t>
    <rPh sb="0" eb="1">
      <t>コン</t>
    </rPh>
    <rPh sb="1" eb="2">
      <t>ナミ</t>
    </rPh>
    <phoneticPr fontId="2"/>
  </si>
  <si>
    <t>波まつり</t>
    <rPh sb="0" eb="1">
      <t>ナミ</t>
    </rPh>
    <phoneticPr fontId="2"/>
  </si>
  <si>
    <t>赤まつり</t>
    <rPh sb="0" eb="1">
      <t>アカ</t>
    </rPh>
    <phoneticPr fontId="2"/>
  </si>
  <si>
    <r>
      <rPr>
        <b/>
        <sz val="9"/>
        <rFont val="DNP 秀英丸ゴシック Std L"/>
        <family val="2"/>
        <charset val="128"/>
      </rPr>
      <t>下記のリボンは</t>
    </r>
    <r>
      <rPr>
        <b/>
        <sz val="9"/>
        <color rgb="FFFF0000"/>
        <rFont val="DNP 秀英丸ゴシック Std L"/>
        <family val="2"/>
        <charset val="128"/>
      </rPr>
      <t>Lサイズのみ</t>
    </r>
    <r>
      <rPr>
        <b/>
        <sz val="9"/>
        <rFont val="DNP 秀英丸ゴシック Std L"/>
        <family val="2"/>
        <charset val="128"/>
      </rPr>
      <t>になります。</t>
    </r>
    <rPh sb="0" eb="2">
      <t>カキ</t>
    </rPh>
    <phoneticPr fontId="2"/>
  </si>
  <si>
    <t>BANANA-DOT</t>
    <phoneticPr fontId="5"/>
  </si>
  <si>
    <t>TOMATO-DOT</t>
    <phoneticPr fontId="5"/>
  </si>
  <si>
    <t>お祭り赤</t>
    <rPh sb="1" eb="2">
      <t>マツ</t>
    </rPh>
    <rPh sb="3" eb="4">
      <t>アカ</t>
    </rPh>
    <phoneticPr fontId="2"/>
  </si>
  <si>
    <t>紺波まつり</t>
    <rPh sb="0" eb="1">
      <t>コン</t>
    </rPh>
    <rPh sb="1" eb="2">
      <t>ナミ</t>
    </rPh>
    <phoneticPr fontId="4"/>
  </si>
  <si>
    <t>豆絞り赤</t>
    <rPh sb="0" eb="2">
      <t>マメシボ</t>
    </rPh>
    <rPh sb="3" eb="4">
      <t>アカ</t>
    </rPh>
    <phoneticPr fontId="2"/>
  </si>
  <si>
    <t>灰波まつり</t>
    <rPh sb="0" eb="1">
      <t>ハイ</t>
    </rPh>
    <rPh sb="1" eb="2">
      <t>ナミ</t>
    </rPh>
    <phoneticPr fontId="5"/>
  </si>
  <si>
    <t xml:space="preserve">U-16-1 </t>
    <phoneticPr fontId="2"/>
  </si>
  <si>
    <t>灰波</t>
    <rPh sb="0" eb="1">
      <t>ハイ</t>
    </rPh>
    <rPh sb="1" eb="2">
      <t>ナミ</t>
    </rPh>
    <phoneticPr fontId="2"/>
  </si>
  <si>
    <t>金魚</t>
    <rPh sb="0" eb="2">
      <t>キンギョ</t>
    </rPh>
    <phoneticPr fontId="2"/>
  </si>
  <si>
    <t>ひょうたん</t>
    <phoneticPr fontId="2"/>
  </si>
  <si>
    <t>紺波まつり</t>
    <rPh sb="0" eb="1">
      <t>コン</t>
    </rPh>
    <rPh sb="1" eb="2">
      <t>ナミ</t>
    </rPh>
    <phoneticPr fontId="2"/>
  </si>
  <si>
    <t>灰波まつり</t>
    <rPh sb="0" eb="1">
      <t>ハイ</t>
    </rPh>
    <rPh sb="1" eb="2">
      <t>ナミ</t>
    </rPh>
    <phoneticPr fontId="2"/>
  </si>
  <si>
    <t>ORDERタグの太枠にご注文の数量を記入してください。</t>
    <rPh sb="8" eb="10">
      <t>フトワク</t>
    </rPh>
    <phoneticPr fontId="2"/>
  </si>
  <si>
    <t>M</t>
    <phoneticPr fontId="2"/>
  </si>
  <si>
    <t>S/M</t>
    <phoneticPr fontId="2"/>
  </si>
  <si>
    <t xml:space="preserve"> </t>
    <phoneticPr fontId="2"/>
  </si>
  <si>
    <t>ー</t>
    <phoneticPr fontId="2"/>
  </si>
  <si>
    <t>ミント鱗</t>
    <rPh sb="3" eb="4">
      <t>ウロコ</t>
    </rPh>
    <phoneticPr fontId="2"/>
  </si>
  <si>
    <t>青花火</t>
    <rPh sb="0" eb="1">
      <t>アオ</t>
    </rPh>
    <rPh sb="1" eb="3">
      <t>ハナビ</t>
    </rPh>
    <phoneticPr fontId="4"/>
  </si>
  <si>
    <t>スイカ</t>
    <phoneticPr fontId="5"/>
  </si>
  <si>
    <t>青花火</t>
    <rPh sb="0" eb="1">
      <t>アオ</t>
    </rPh>
    <rPh sb="1" eb="3">
      <t>ハナビ</t>
    </rPh>
    <phoneticPr fontId="2"/>
  </si>
  <si>
    <t>ブルーシマ</t>
    <phoneticPr fontId="2"/>
  </si>
  <si>
    <t>スイカ</t>
    <phoneticPr fontId="2"/>
  </si>
  <si>
    <t>ブルーシマ</t>
    <phoneticPr fontId="4"/>
  </si>
  <si>
    <t>ポメ</t>
    <phoneticPr fontId="5"/>
  </si>
  <si>
    <t>ポメ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</si>
</sst>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0_);[Red]\(0\)"/>
  </numFmts>
  <fonts count="24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3"/>
      <color theme="3"/>
      <name val="DNP 秀英丸ゴシック Std L"/>
      <family val="2"/>
      <charset val="128"/>
    </font>
    <font>
      <sz val="18"/>
      <color theme="3"/>
      <name val="ＭＳ Ｐゴシック"/>
      <family val="2"/>
      <charset val="128"/>
      <scheme val="major"/>
    </font>
    <font>
      <u/>
      <sz val="18"/>
      <color theme="1" tint="4.9989318521683403E-2"/>
      <name val="DNP 秀英丸ゴシック Std L"/>
      <family val="2"/>
      <charset val="128"/>
    </font>
    <font>
      <sz val="11"/>
      <color theme="1" tint="4.9989318521683403E-2"/>
      <name val="DNP 秀英丸ゴシック Std L"/>
      <family val="2"/>
      <charset val="128"/>
    </font>
    <font>
      <sz val="10"/>
      <color theme="1" tint="4.9989318521683403E-2"/>
      <name val="DNP 秀英丸ゴシック Std L"/>
      <family val="2"/>
      <charset val="128"/>
    </font>
    <font>
      <sz val="9"/>
      <color theme="1" tint="4.9989318521683403E-2"/>
      <name val="DNP 秀英丸ゴシック Std L"/>
      <family val="2"/>
      <charset val="128"/>
    </font>
    <font>
      <sz val="8"/>
      <color theme="1" tint="4.9989318521683403E-2"/>
      <name val="DNP 秀英丸ゴシック Std L"/>
      <family val="2"/>
      <charset val="128"/>
    </font>
    <font>
      <sz val="11"/>
      <color theme="1"/>
      <name val="DNP 秀英丸ゴシック Std L"/>
      <family val="2"/>
      <charset val="128"/>
    </font>
    <font>
      <sz val="10"/>
      <color theme="1"/>
      <name val="DNP 秀英丸ゴシック Std L"/>
      <family val="2"/>
      <charset val="128"/>
    </font>
    <font>
      <sz val="10"/>
      <name val="DNP 秀英丸ゴシック Std L"/>
      <family val="2"/>
      <charset val="128"/>
    </font>
    <font>
      <sz val="7"/>
      <color theme="1" tint="4.9989318521683403E-2"/>
      <name val="DNP 秀英丸ゴシック Std L"/>
      <family val="2"/>
      <charset val="128"/>
    </font>
    <font>
      <sz val="8"/>
      <name val="DNP 秀英丸ゴシック Std L"/>
      <family val="2"/>
      <charset val="128"/>
    </font>
    <font>
      <sz val="9"/>
      <color theme="0" tint="-0.14999847407452621"/>
      <name val="DNP 秀英丸ゴシック Std L"/>
      <family val="2"/>
      <charset val="128"/>
    </font>
    <font>
      <sz val="9"/>
      <name val="DNP 秀英丸ゴシック Std L"/>
      <family val="2"/>
      <charset val="128"/>
    </font>
    <font>
      <sz val="9"/>
      <color theme="1"/>
      <name val="DNP 秀英丸ゴシック Std L"/>
      <family val="2"/>
      <charset val="128"/>
    </font>
    <font>
      <b/>
      <sz val="10"/>
      <color theme="0" tint="-0.14999847407452621"/>
      <name val="DNP 秀英丸ゴシック Std L"/>
      <family val="2"/>
      <charset val="128"/>
    </font>
    <font>
      <b/>
      <sz val="10"/>
      <color rgb="FFFF0000"/>
      <name val="DNP 秀英丸ゴシック Std L"/>
      <family val="2"/>
      <charset val="128"/>
    </font>
    <font>
      <b/>
      <sz val="9"/>
      <name val="DNP 秀英丸ゴシック Std L"/>
      <family val="2"/>
      <charset val="128"/>
    </font>
    <font>
      <b/>
      <sz val="9"/>
      <color rgb="FFFF0000"/>
      <name val="DNP 秀英丸ゴシック Std L"/>
      <family val="2"/>
      <charset val="128"/>
    </font>
    <font>
      <sz val="11"/>
      <name val="DNP 秀英丸ゴシック Std L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6" fillId="0" borderId="0" xfId="1" applyFont="1" applyAlignment="1">
      <alignment horizont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/>
    <xf numFmtId="0" fontId="7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177" fontId="8" fillId="0" borderId="1" xfId="0" applyNumberFormat="1" applyFont="1" applyBorder="1" applyAlignment="1"/>
    <xf numFmtId="177" fontId="7" fillId="0" borderId="1" xfId="0" applyNumberFormat="1" applyFont="1" applyBorder="1" applyAlignment="1">
      <alignment horizontal="center"/>
    </xf>
    <xf numFmtId="41" fontId="7" fillId="0" borderId="0" xfId="0" applyNumberFormat="1" applyFont="1">
      <alignment vertical="center"/>
    </xf>
    <xf numFmtId="0" fontId="9" fillId="0" borderId="0" xfId="0" applyFont="1">
      <alignment vertical="center"/>
    </xf>
    <xf numFmtId="0" fontId="10" fillId="0" borderId="6" xfId="1" applyFont="1" applyBorder="1" applyAlignment="1" applyProtection="1">
      <alignment horizontal="center" vertical="center" shrinkToFit="1"/>
      <protection locked="0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 shrinkToFit="1"/>
    </xf>
    <xf numFmtId="41" fontId="13" fillId="0" borderId="0" xfId="1" applyNumberFormat="1" applyFont="1" applyAlignment="1">
      <alignment horizontal="center" vertical="center"/>
    </xf>
    <xf numFmtId="177" fontId="13" fillId="0" borderId="0" xfId="1" applyNumberFormat="1" applyFont="1" applyAlignment="1">
      <alignment horizontal="center" vertical="center"/>
    </xf>
    <xf numFmtId="41" fontId="13" fillId="0" borderId="1" xfId="1" applyNumberFormat="1" applyFont="1" applyBorder="1" applyAlignment="1">
      <alignment horizontal="center" vertical="center"/>
    </xf>
    <xf numFmtId="177" fontId="13" fillId="0" borderId="1" xfId="1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41" fontId="13" fillId="0" borderId="0" xfId="0" applyNumberFormat="1" applyFont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1" fontId="13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77" fontId="13" fillId="0" borderId="0" xfId="0" applyNumberFormat="1" applyFont="1" applyAlignment="1"/>
    <xf numFmtId="41" fontId="13" fillId="0" borderId="0" xfId="0" applyNumberFormat="1" applyFont="1">
      <alignment vertical="center"/>
    </xf>
    <xf numFmtId="177" fontId="13" fillId="0" borderId="4" xfId="1" applyNumberFormat="1" applyFont="1" applyBorder="1" applyAlignment="1">
      <alignment horizontal="center" shrinkToFit="1"/>
    </xf>
    <xf numFmtId="41" fontId="13" fillId="0" borderId="4" xfId="0" applyNumberFormat="1" applyFont="1" applyBorder="1" applyAlignment="1">
      <alignment horizontal="right" vertical="center"/>
    </xf>
    <xf numFmtId="177" fontId="13" fillId="0" borderId="4" xfId="0" applyNumberFormat="1" applyFont="1" applyBorder="1" applyAlignment="1">
      <alignment horizontal="center"/>
    </xf>
    <xf numFmtId="41" fontId="13" fillId="0" borderId="4" xfId="0" applyNumberFormat="1" applyFont="1" applyBorder="1" applyAlignment="1">
      <alignment horizontal="right"/>
    </xf>
    <xf numFmtId="0" fontId="13" fillId="3" borderId="1" xfId="1" applyFont="1" applyFill="1" applyBorder="1" applyAlignment="1">
      <alignment horizontal="center" vertical="center"/>
    </xf>
    <xf numFmtId="177" fontId="13" fillId="3" borderId="1" xfId="1" applyNumberFormat="1" applyFont="1" applyFill="1" applyBorder="1" applyAlignment="1">
      <alignment horizontal="center" vertical="center"/>
    </xf>
    <xf numFmtId="41" fontId="13" fillId="3" borderId="1" xfId="1" applyNumberFormat="1" applyFont="1" applyFill="1" applyBorder="1" applyAlignment="1">
      <alignment horizontal="center" vertical="center" wrapText="1"/>
    </xf>
    <xf numFmtId="41" fontId="15" fillId="3" borderId="1" xfId="1" applyNumberFormat="1" applyFont="1" applyFill="1" applyBorder="1" applyAlignment="1">
      <alignment horizontal="center" vertical="center" wrapText="1" shrinkToFit="1"/>
    </xf>
    <xf numFmtId="0" fontId="13" fillId="3" borderId="1" xfId="1" applyFont="1" applyFill="1" applyBorder="1" applyAlignment="1">
      <alignment horizontal="center" vertical="center" shrinkToFit="1"/>
    </xf>
    <xf numFmtId="0" fontId="9" fillId="0" borderId="18" xfId="1" applyFont="1" applyBorder="1" applyAlignment="1" applyProtection="1">
      <alignment horizontal="center" vertical="center" shrinkToFit="1"/>
      <protection locked="0"/>
    </xf>
    <xf numFmtId="0" fontId="9" fillId="0" borderId="16" xfId="1" applyFont="1" applyBorder="1" applyAlignment="1" applyProtection="1">
      <alignment horizontal="center" vertical="center" shrinkToFit="1"/>
      <protection locked="0"/>
    </xf>
    <xf numFmtId="0" fontId="9" fillId="0" borderId="17" xfId="1" applyFont="1" applyBorder="1" applyAlignment="1" applyProtection="1">
      <alignment horizontal="center" vertical="center" shrinkToFit="1"/>
      <protection locked="0"/>
    </xf>
    <xf numFmtId="0" fontId="9" fillId="0" borderId="6" xfId="1" applyFont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0" fillId="0" borderId="21" xfId="1" applyFont="1" applyBorder="1" applyAlignment="1" applyProtection="1">
      <alignment horizontal="center" vertical="center" shrinkToFit="1"/>
      <protection locked="0"/>
    </xf>
    <xf numFmtId="0" fontId="9" fillId="0" borderId="22" xfId="1" applyFont="1" applyBorder="1" applyAlignment="1" applyProtection="1">
      <alignment horizontal="center" vertical="center" shrinkToFit="1"/>
      <protection locked="0"/>
    </xf>
    <xf numFmtId="0" fontId="9" fillId="0" borderId="23" xfId="1" applyFont="1" applyBorder="1" applyAlignment="1" applyProtection="1">
      <alignment horizontal="center" vertical="center" shrinkToFit="1"/>
      <protection locked="0"/>
    </xf>
    <xf numFmtId="0" fontId="9" fillId="0" borderId="24" xfId="1" applyFont="1" applyBorder="1" applyAlignment="1" applyProtection="1">
      <alignment horizontal="center" vertical="center" shrinkToFit="1"/>
      <protection locked="0"/>
    </xf>
    <xf numFmtId="177" fontId="13" fillId="3" borderId="1" xfId="1" applyNumberFormat="1" applyFont="1" applyFill="1" applyBorder="1" applyAlignment="1">
      <alignment horizontal="center" vertical="center" shrinkToFit="1"/>
    </xf>
    <xf numFmtId="177" fontId="13" fillId="0" borderId="0" xfId="0" applyNumberFormat="1" applyFont="1" applyAlignment="1">
      <alignment horizontal="center" vertical="center" shrinkToFit="1"/>
    </xf>
    <xf numFmtId="177" fontId="13" fillId="0" borderId="1" xfId="0" applyNumberFormat="1" applyFont="1" applyBorder="1" applyAlignment="1">
      <alignment horizontal="center" vertical="center" shrinkToFit="1"/>
    </xf>
    <xf numFmtId="177" fontId="12" fillId="0" borderId="0" xfId="0" applyNumberFormat="1" applyFont="1" applyAlignment="1">
      <alignment horizontal="center" vertical="center" shrinkToFit="1"/>
    </xf>
    <xf numFmtId="177" fontId="12" fillId="0" borderId="1" xfId="0" applyNumberFormat="1" applyFont="1" applyBorder="1" applyAlignment="1">
      <alignment horizontal="center" vertical="center" shrinkToFit="1"/>
    </xf>
    <xf numFmtId="0" fontId="16" fillId="2" borderId="0" xfId="1" applyFont="1" applyFill="1" applyAlignment="1">
      <alignment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0" xfId="1" applyFont="1" applyAlignment="1">
      <alignment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2" xfId="1" applyFont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7" fillId="0" borderId="0" xfId="1" applyFont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9" fillId="0" borderId="1" xfId="1" applyFont="1" applyBorder="1" applyAlignment="1">
      <alignment horizontal="center" shrinkToFit="1"/>
    </xf>
    <xf numFmtId="3" fontId="17" fillId="0" borderId="1" xfId="0" applyNumberFormat="1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shrinkToFit="1"/>
    </xf>
    <xf numFmtId="41" fontId="9" fillId="0" borderId="1" xfId="1" applyNumberFormat="1" applyFont="1" applyBorder="1" applyAlignment="1">
      <alignment horizontal="center" shrinkToFit="1"/>
    </xf>
    <xf numFmtId="177" fontId="9" fillId="0" borderId="0" xfId="0" applyNumberFormat="1" applyFont="1" applyAlignment="1">
      <alignment horizontal="center"/>
    </xf>
    <xf numFmtId="41" fontId="9" fillId="0" borderId="0" xfId="0" applyNumberFormat="1" applyFont="1" applyAlignment="1">
      <alignment horizontal="right"/>
    </xf>
    <xf numFmtId="0" fontId="11" fillId="0" borderId="0" xfId="0" applyFont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19" xfId="0" applyFont="1" applyBorder="1" applyAlignment="1">
      <alignment horizontal="center" vertical="center" shrinkToFit="1"/>
    </xf>
    <xf numFmtId="0" fontId="8" fillId="0" borderId="5" xfId="0" applyFont="1" applyBorder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vertical="center" shrinkToFit="1"/>
    </xf>
    <xf numFmtId="0" fontId="17" fillId="0" borderId="1" xfId="1" applyFont="1" applyBorder="1" applyAlignment="1">
      <alignment shrinkToFit="1"/>
    </xf>
    <xf numFmtId="0" fontId="18" fillId="0" borderId="1" xfId="0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/>
    </xf>
    <xf numFmtId="0" fontId="17" fillId="0" borderId="4" xfId="1" applyFont="1" applyBorder="1" applyAlignment="1">
      <alignment shrinkToFit="1"/>
    </xf>
    <xf numFmtId="0" fontId="17" fillId="0" borderId="4" xfId="1" applyFont="1" applyBorder="1" applyAlignment="1">
      <alignment horizontal="center" shrinkToFit="1"/>
    </xf>
    <xf numFmtId="0" fontId="9" fillId="0" borderId="13" xfId="1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 shrinkToFit="1"/>
    </xf>
    <xf numFmtId="177" fontId="9" fillId="0" borderId="0" xfId="1" applyNumberFormat="1" applyFont="1" applyAlignment="1">
      <alignment horizontal="center" shrinkToFit="1"/>
    </xf>
    <xf numFmtId="0" fontId="7" fillId="0" borderId="0" xfId="1" applyFont="1" applyAlignment="1">
      <alignment horizontal="center" vertical="center" shrinkToFit="1"/>
    </xf>
    <xf numFmtId="0" fontId="23" fillId="0" borderId="0" xfId="1" applyFont="1" applyAlignment="1">
      <alignment horizontal="center" vertical="center" shrinkToFit="1"/>
    </xf>
    <xf numFmtId="0" fontId="9" fillId="0" borderId="20" xfId="1" applyFont="1" applyBorder="1" applyAlignment="1">
      <alignment horizontal="center" vertical="center" shrinkToFit="1"/>
    </xf>
    <xf numFmtId="0" fontId="9" fillId="0" borderId="26" xfId="1" applyFont="1" applyBorder="1" applyAlignment="1" applyProtection="1">
      <alignment horizontal="center" vertical="center" shrinkToFit="1"/>
      <protection locked="0"/>
    </xf>
    <xf numFmtId="0" fontId="9" fillId="0" borderId="27" xfId="1" applyFont="1" applyBorder="1" applyAlignment="1" applyProtection="1">
      <alignment horizontal="center" vertical="center" shrinkToFit="1"/>
      <protection locked="0"/>
    </xf>
    <xf numFmtId="0" fontId="9" fillId="0" borderId="28" xfId="1" applyFont="1" applyBorder="1" applyAlignment="1" applyProtection="1">
      <alignment horizontal="center" vertical="center" shrinkToFit="1"/>
      <protection locked="0"/>
    </xf>
    <xf numFmtId="0" fontId="9" fillId="0" borderId="29" xfId="1" applyFont="1" applyBorder="1" applyAlignment="1" applyProtection="1">
      <alignment horizontal="center" vertical="center" shrinkToFit="1"/>
      <protection locked="0"/>
    </xf>
    <xf numFmtId="0" fontId="9" fillId="0" borderId="13" xfId="0" applyFont="1" applyBorder="1" applyAlignment="1">
      <alignment horizontal="center" vertical="center" shrinkToFit="1"/>
    </xf>
    <xf numFmtId="0" fontId="9" fillId="0" borderId="30" xfId="1" applyFont="1" applyBorder="1" applyAlignment="1" applyProtection="1">
      <alignment horizontal="center" vertical="center" shrinkToFit="1"/>
      <protection locked="0"/>
    </xf>
    <xf numFmtId="0" fontId="9" fillId="0" borderId="31" xfId="1" applyFont="1" applyBorder="1" applyAlignment="1" applyProtection="1">
      <alignment horizontal="center" vertical="center" shrinkToFit="1"/>
      <protection locked="0"/>
    </xf>
    <xf numFmtId="0" fontId="9" fillId="0" borderId="32" xfId="0" applyFont="1" applyBorder="1" applyAlignment="1">
      <alignment vertical="center" shrinkToFit="1"/>
    </xf>
    <xf numFmtId="0" fontId="9" fillId="0" borderId="33" xfId="0" applyFont="1" applyBorder="1" applyAlignment="1">
      <alignment horizontal="center" vertical="center" shrinkToFit="1"/>
    </xf>
    <xf numFmtId="0" fontId="10" fillId="0" borderId="34" xfId="1" applyFont="1" applyBorder="1" applyAlignment="1" applyProtection="1">
      <alignment horizontal="center" vertical="center" shrinkToFit="1"/>
      <protection locked="0"/>
    </xf>
    <xf numFmtId="0" fontId="9" fillId="0" borderId="35" xfId="0" applyFont="1" applyBorder="1" applyAlignment="1">
      <alignment horizontal="center" vertical="center" shrinkToFit="1"/>
    </xf>
    <xf numFmtId="0" fontId="10" fillId="0" borderId="36" xfId="1" applyFont="1" applyBorder="1" applyAlignment="1" applyProtection="1">
      <alignment horizontal="center" vertical="center" shrinkToFit="1"/>
      <protection locked="0"/>
    </xf>
    <xf numFmtId="0" fontId="9" fillId="0" borderId="37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34" xfId="1" applyFont="1" applyBorder="1" applyAlignment="1" applyProtection="1">
      <alignment horizontal="center" vertical="center" shrinkToFit="1"/>
      <protection locked="0"/>
    </xf>
    <xf numFmtId="0" fontId="9" fillId="0" borderId="36" xfId="1" applyFont="1" applyBorder="1" applyAlignment="1" applyProtection="1">
      <alignment horizontal="center" vertical="center" shrinkToFit="1"/>
      <protection locked="0"/>
    </xf>
    <xf numFmtId="0" fontId="9" fillId="0" borderId="21" xfId="1" applyFont="1" applyBorder="1" applyAlignment="1" applyProtection="1">
      <alignment horizontal="center" vertical="center" shrinkToFit="1"/>
      <protection locked="0"/>
    </xf>
    <xf numFmtId="0" fontId="9" fillId="0" borderId="41" xfId="1" applyFont="1" applyBorder="1" applyAlignment="1" applyProtection="1">
      <alignment horizontal="center" vertical="center" shrinkToFit="1"/>
      <protection locked="0"/>
    </xf>
    <xf numFmtId="0" fontId="9" fillId="0" borderId="42" xfId="1" applyFont="1" applyBorder="1" applyAlignment="1" applyProtection="1">
      <alignment horizontal="center" vertical="center" shrinkToFit="1"/>
      <protection locked="0"/>
    </xf>
    <xf numFmtId="0" fontId="13" fillId="0" borderId="1" xfId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1" applyFont="1" applyAlignment="1" applyProtection="1">
      <alignment horizontal="center" vertical="center" shrinkToFit="1"/>
      <protection locked="0"/>
    </xf>
    <xf numFmtId="0" fontId="9" fillId="0" borderId="0" xfId="0" applyFont="1" applyAlignment="1">
      <alignment vertical="center" shrinkToFit="1"/>
    </xf>
    <xf numFmtId="0" fontId="13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center" vertical="center" shrinkToFit="1"/>
    </xf>
    <xf numFmtId="41" fontId="13" fillId="0" borderId="2" xfId="1" applyNumberFormat="1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31" xfId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1" xfId="0" applyNumberFormat="1" applyFont="1" applyBorder="1" applyAlignment="1">
      <alignment horizontal="center"/>
    </xf>
    <xf numFmtId="177" fontId="8" fillId="0" borderId="1" xfId="1" applyNumberFormat="1" applyFont="1" applyBorder="1" applyAlignment="1">
      <alignment horizontal="center" shrinkToFit="1"/>
    </xf>
    <xf numFmtId="41" fontId="7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77" fontId="8" fillId="0" borderId="4" xfId="0" applyNumberFormat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9" fillId="2" borderId="0" xfId="1" applyFont="1" applyFill="1" applyAlignment="1">
      <alignment horizontal="left" shrinkToFit="1"/>
    </xf>
    <xf numFmtId="0" fontId="9" fillId="0" borderId="0" xfId="0" applyFont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shrinkToFit="1"/>
    </xf>
    <xf numFmtId="0" fontId="9" fillId="0" borderId="12" xfId="1" applyFont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22" fillId="0" borderId="0" xfId="1" applyFont="1" applyAlignment="1">
      <alignment horizontal="left" shrinkToFit="1"/>
    </xf>
    <xf numFmtId="0" fontId="20" fillId="0" borderId="0" xfId="1" applyFont="1" applyAlignment="1">
      <alignment horizontal="left" shrinkToFit="1"/>
    </xf>
    <xf numFmtId="0" fontId="22" fillId="0" borderId="0" xfId="1" applyFont="1" applyAlignment="1">
      <alignment horizontal="left" vertical="center" shrinkToFit="1"/>
    </xf>
    <xf numFmtId="0" fontId="20" fillId="0" borderId="0" xfId="1" applyFont="1" applyAlignment="1">
      <alignment horizontal="left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</cellXfs>
  <cellStyles count="2">
    <cellStyle name="標準" xfId="0" builtinId="0"/>
    <cellStyle name="標準 3" xfId="1" xr:uid="{00000000-0005-0000-0000-000001000000}"/>
  </cellStyles>
  <dxfs count="4"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34" Type="http://schemas.openxmlformats.org/officeDocument/2006/relationships/image" Target="../media/image35.jp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jpg"/><Relationship Id="rId38" Type="http://schemas.openxmlformats.org/officeDocument/2006/relationships/image" Target="../media/image39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jpg"/><Relationship Id="rId37" Type="http://schemas.openxmlformats.org/officeDocument/2006/relationships/image" Target="../media/image38.jpe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jpe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32.jp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jpg"/><Relationship Id="rId35" Type="http://schemas.openxmlformats.org/officeDocument/2006/relationships/image" Target="../media/image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1628775</xdr:colOff>
      <xdr:row>26</xdr:row>
      <xdr:rowOff>144780</xdr:rowOff>
    </xdr:from>
    <xdr:to>
      <xdr:col>2</xdr:col>
      <xdr:colOff>487680</xdr:colOff>
      <xdr:row>29</xdr:row>
      <xdr:rowOff>36195</xdr:rowOff>
    </xdr:to>
    <xdr:pic>
      <xdr:nvPicPr>
        <xdr:cNvPr id="2" name="図 1" descr="path100-5-1-0-9-9-2-8-7-9-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4115" y="8359140"/>
          <a:ext cx="106108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167640</xdr:colOff>
      <xdr:row>3</xdr:row>
      <xdr:rowOff>52805</xdr:rowOff>
    </xdr:from>
    <xdr:ext cx="655320" cy="869361"/>
    <xdr:pic>
      <xdr:nvPicPr>
        <xdr:cNvPr id="3" name="図 2">
          <a:extLst>
            <a:ext uri="{FF2B5EF4-FFF2-40B4-BE49-F238E27FC236}">
              <a16:creationId xmlns:a16="http://schemas.microsoft.com/office/drawing/2014/main" id="{AA95843B-08A3-4E39-B93B-12FB10A2C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578585"/>
          <a:ext cx="655320" cy="869361"/>
        </a:xfrm>
        <a:prstGeom prst="rect">
          <a:avLst/>
        </a:prstGeom>
      </xdr:spPr>
    </xdr:pic>
    <xdr:clientData/>
  </xdr:oneCellAnchor>
  <xdr:oneCellAnchor>
    <xdr:from>
      <xdr:col>8</xdr:col>
      <xdr:colOff>141386</xdr:colOff>
      <xdr:row>3</xdr:row>
      <xdr:rowOff>63988</xdr:rowOff>
    </xdr:from>
    <xdr:ext cx="655320" cy="869361"/>
    <xdr:pic>
      <xdr:nvPicPr>
        <xdr:cNvPr id="4" name="図 3">
          <a:extLst>
            <a:ext uri="{FF2B5EF4-FFF2-40B4-BE49-F238E27FC236}">
              <a16:creationId xmlns:a16="http://schemas.microsoft.com/office/drawing/2014/main" id="{63530D10-9569-409E-BBBD-235378A1E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7366" y="589768"/>
          <a:ext cx="655320" cy="869361"/>
        </a:xfrm>
        <a:prstGeom prst="rect">
          <a:avLst/>
        </a:prstGeom>
      </xdr:spPr>
    </xdr:pic>
    <xdr:clientData/>
  </xdr:oneCellAnchor>
  <xdr:twoCellAnchor editAs="oneCell">
    <xdr:from>
      <xdr:col>2</xdr:col>
      <xdr:colOff>175356</xdr:colOff>
      <xdr:row>59</xdr:row>
      <xdr:rowOff>75965</xdr:rowOff>
    </xdr:from>
    <xdr:to>
      <xdr:col>2</xdr:col>
      <xdr:colOff>680181</xdr:colOff>
      <xdr:row>59</xdr:row>
      <xdr:rowOff>942740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27C37278-2480-20C0-B0F2-3E5ED8884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460" y="15693652"/>
          <a:ext cx="504825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219339</xdr:colOff>
      <xdr:row>59</xdr:row>
      <xdr:rowOff>27182</xdr:rowOff>
    </xdr:from>
    <xdr:to>
      <xdr:col>3</xdr:col>
      <xdr:colOff>695589</xdr:colOff>
      <xdr:row>59</xdr:row>
      <xdr:rowOff>1008257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DFA03C37-090E-AAF6-EB95-184D33E49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6956" y="15426208"/>
          <a:ext cx="476250" cy="981075"/>
        </a:xfrm>
        <a:prstGeom prst="rect">
          <a:avLst/>
        </a:prstGeom>
      </xdr:spPr>
    </xdr:pic>
    <xdr:clientData/>
  </xdr:twoCellAnchor>
  <xdr:twoCellAnchor editAs="oneCell">
    <xdr:from>
      <xdr:col>4</xdr:col>
      <xdr:colOff>137426</xdr:colOff>
      <xdr:row>58</xdr:row>
      <xdr:rowOff>203687</xdr:rowOff>
    </xdr:from>
    <xdr:to>
      <xdr:col>4</xdr:col>
      <xdr:colOff>689876</xdr:colOff>
      <xdr:row>59</xdr:row>
      <xdr:rowOff>985565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F410A28A-441C-14C8-60BD-167E327D8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35" y="15317791"/>
          <a:ext cx="552450" cy="1066800"/>
        </a:xfrm>
        <a:prstGeom prst="rect">
          <a:avLst/>
        </a:prstGeom>
      </xdr:spPr>
    </xdr:pic>
    <xdr:clientData/>
  </xdr:twoCellAnchor>
  <xdr:twoCellAnchor editAs="oneCell">
    <xdr:from>
      <xdr:col>7</xdr:col>
      <xdr:colOff>188034</xdr:colOff>
      <xdr:row>58</xdr:row>
      <xdr:rowOff>280800</xdr:rowOff>
    </xdr:from>
    <xdr:to>
      <xdr:col>7</xdr:col>
      <xdr:colOff>673809</xdr:colOff>
      <xdr:row>59</xdr:row>
      <xdr:rowOff>996003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4B70F230-2964-B059-CA2F-C7ABAF7E0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1217" y="15394904"/>
          <a:ext cx="485775" cy="1000125"/>
        </a:xfrm>
        <a:prstGeom prst="rect">
          <a:avLst/>
        </a:prstGeom>
      </xdr:spPr>
    </xdr:pic>
    <xdr:clientData/>
  </xdr:twoCellAnchor>
  <xdr:twoCellAnchor editAs="oneCell">
    <xdr:from>
      <xdr:col>5</xdr:col>
      <xdr:colOff>179009</xdr:colOff>
      <xdr:row>59</xdr:row>
      <xdr:rowOff>99496</xdr:rowOff>
    </xdr:from>
    <xdr:to>
      <xdr:col>5</xdr:col>
      <xdr:colOff>664784</xdr:colOff>
      <xdr:row>59</xdr:row>
      <xdr:rowOff>975796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A107DBDA-DF4E-4FFB-D596-6F49C29E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9409" y="15498522"/>
          <a:ext cx="485775" cy="876300"/>
        </a:xfrm>
        <a:prstGeom prst="rect">
          <a:avLst/>
        </a:prstGeom>
      </xdr:spPr>
    </xdr:pic>
    <xdr:clientData/>
  </xdr:twoCellAnchor>
  <xdr:twoCellAnchor editAs="oneCell">
    <xdr:from>
      <xdr:col>6</xdr:col>
      <xdr:colOff>176607</xdr:colOff>
      <xdr:row>58</xdr:row>
      <xdr:rowOff>256120</xdr:rowOff>
    </xdr:from>
    <xdr:to>
      <xdr:col>6</xdr:col>
      <xdr:colOff>729057</xdr:colOff>
      <xdr:row>59</xdr:row>
      <xdr:rowOff>990373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AAD3310B-39D5-6EB4-B7C5-35C7D4256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398" y="15370224"/>
          <a:ext cx="552450" cy="1019175"/>
        </a:xfrm>
        <a:prstGeom prst="rect">
          <a:avLst/>
        </a:prstGeom>
      </xdr:spPr>
    </xdr:pic>
    <xdr:clientData/>
  </xdr:twoCellAnchor>
  <xdr:twoCellAnchor editAs="oneCell">
    <xdr:from>
      <xdr:col>8</xdr:col>
      <xdr:colOff>160955</xdr:colOff>
      <xdr:row>58</xdr:row>
      <xdr:rowOff>247095</xdr:rowOff>
    </xdr:from>
    <xdr:to>
      <xdr:col>8</xdr:col>
      <xdr:colOff>637205</xdr:colOff>
      <xdr:row>59</xdr:row>
      <xdr:rowOff>990873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09ED1048-2BB2-FB20-63C0-8CB5F08F9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677" y="15579860"/>
          <a:ext cx="476250" cy="1028700"/>
        </a:xfrm>
        <a:prstGeom prst="rect">
          <a:avLst/>
        </a:prstGeom>
      </xdr:spPr>
    </xdr:pic>
    <xdr:clientData/>
  </xdr:twoCellAnchor>
  <xdr:twoCellAnchor editAs="oneCell">
    <xdr:from>
      <xdr:col>7</xdr:col>
      <xdr:colOff>59635</xdr:colOff>
      <xdr:row>40</xdr:row>
      <xdr:rowOff>225287</xdr:rowOff>
    </xdr:from>
    <xdr:to>
      <xdr:col>7</xdr:col>
      <xdr:colOff>747333</xdr:colOff>
      <xdr:row>41</xdr:row>
      <xdr:rowOff>712704</xdr:rowOff>
    </xdr:to>
    <xdr:pic>
      <xdr:nvPicPr>
        <xdr:cNvPr id="116" name="図 115">
          <a:extLst>
            <a:ext uri="{FF2B5EF4-FFF2-40B4-BE49-F238E27FC236}">
              <a16:creationId xmlns:a16="http://schemas.microsoft.com/office/drawing/2014/main" id="{00AB950B-8875-B55E-E406-40135D761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2818" y="11701670"/>
          <a:ext cx="687698" cy="772338"/>
        </a:xfrm>
        <a:prstGeom prst="rect">
          <a:avLst/>
        </a:prstGeom>
      </xdr:spPr>
    </xdr:pic>
    <xdr:clientData/>
  </xdr:twoCellAnchor>
  <xdr:twoCellAnchor editAs="oneCell">
    <xdr:from>
      <xdr:col>1</xdr:col>
      <xdr:colOff>176504</xdr:colOff>
      <xdr:row>40</xdr:row>
      <xdr:rowOff>242765</xdr:rowOff>
    </xdr:from>
    <xdr:to>
      <xdr:col>2</xdr:col>
      <xdr:colOff>742579</xdr:colOff>
      <xdr:row>41</xdr:row>
      <xdr:rowOff>754868</xdr:rowOff>
    </xdr:to>
    <xdr:pic>
      <xdr:nvPicPr>
        <xdr:cNvPr id="118" name="図 117">
          <a:extLst>
            <a:ext uri="{FF2B5EF4-FFF2-40B4-BE49-F238E27FC236}">
              <a16:creationId xmlns:a16="http://schemas.microsoft.com/office/drawing/2014/main" id="{2FA764BA-AD1E-87FE-80B8-8D8E8F8B4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574" y="11719148"/>
          <a:ext cx="758231" cy="797024"/>
        </a:xfrm>
        <a:prstGeom prst="rect">
          <a:avLst/>
        </a:prstGeom>
      </xdr:spPr>
    </xdr:pic>
    <xdr:clientData/>
  </xdr:twoCellAnchor>
  <xdr:twoCellAnchor editAs="oneCell">
    <xdr:from>
      <xdr:col>3</xdr:col>
      <xdr:colOff>8453</xdr:colOff>
      <xdr:row>40</xdr:row>
      <xdr:rowOff>240365</xdr:rowOff>
    </xdr:from>
    <xdr:to>
      <xdr:col>3</xdr:col>
      <xdr:colOff>766684</xdr:colOff>
      <xdr:row>41</xdr:row>
      <xdr:rowOff>752468</xdr:rowOff>
    </xdr:to>
    <xdr:pic>
      <xdr:nvPicPr>
        <xdr:cNvPr id="120" name="図 119">
          <a:extLst>
            <a:ext uri="{FF2B5EF4-FFF2-40B4-BE49-F238E27FC236}">
              <a16:creationId xmlns:a16="http://schemas.microsoft.com/office/drawing/2014/main" id="{520C1595-3D30-A392-40D4-387E93FF4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6070" y="11716748"/>
          <a:ext cx="758231" cy="797024"/>
        </a:xfrm>
        <a:prstGeom prst="rect">
          <a:avLst/>
        </a:prstGeom>
      </xdr:spPr>
    </xdr:pic>
    <xdr:clientData/>
  </xdr:twoCellAnchor>
  <xdr:twoCellAnchor editAs="oneCell">
    <xdr:from>
      <xdr:col>6</xdr:col>
      <xdr:colOff>12678</xdr:colOff>
      <xdr:row>40</xdr:row>
      <xdr:rowOff>224713</xdr:rowOff>
    </xdr:from>
    <xdr:to>
      <xdr:col>6</xdr:col>
      <xdr:colOff>830863</xdr:colOff>
      <xdr:row>41</xdr:row>
      <xdr:rowOff>712130</xdr:rowOff>
    </xdr:to>
    <xdr:pic>
      <xdr:nvPicPr>
        <xdr:cNvPr id="122" name="図 121">
          <a:extLst>
            <a:ext uri="{FF2B5EF4-FFF2-40B4-BE49-F238E27FC236}">
              <a16:creationId xmlns:a16="http://schemas.microsoft.com/office/drawing/2014/main" id="{DB55DB23-B543-FEB7-2260-81E2635F0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4469" y="11701096"/>
          <a:ext cx="818185" cy="772338"/>
        </a:xfrm>
        <a:prstGeom prst="rect">
          <a:avLst/>
        </a:prstGeom>
      </xdr:spPr>
    </xdr:pic>
    <xdr:clientData/>
  </xdr:twoCellAnchor>
  <xdr:twoCellAnchor editAs="oneCell">
    <xdr:from>
      <xdr:col>5</xdr:col>
      <xdr:colOff>10278</xdr:colOff>
      <xdr:row>40</xdr:row>
      <xdr:rowOff>275321</xdr:rowOff>
    </xdr:from>
    <xdr:to>
      <xdr:col>5</xdr:col>
      <xdr:colOff>828463</xdr:colOff>
      <xdr:row>41</xdr:row>
      <xdr:rowOff>734525</xdr:rowOff>
    </xdr:to>
    <xdr:pic>
      <xdr:nvPicPr>
        <xdr:cNvPr id="124" name="図 123">
          <a:extLst>
            <a:ext uri="{FF2B5EF4-FFF2-40B4-BE49-F238E27FC236}">
              <a16:creationId xmlns:a16="http://schemas.microsoft.com/office/drawing/2014/main" id="{CA20887F-9B0D-53FE-86A3-23B75EC60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0678" y="11751704"/>
          <a:ext cx="818185" cy="744125"/>
        </a:xfrm>
        <a:prstGeom prst="rect">
          <a:avLst/>
        </a:prstGeom>
      </xdr:spPr>
    </xdr:pic>
    <xdr:clientData/>
  </xdr:twoCellAnchor>
  <xdr:twoCellAnchor editAs="oneCell">
    <xdr:from>
      <xdr:col>3</xdr:col>
      <xdr:colOff>849392</xdr:colOff>
      <xdr:row>40</xdr:row>
      <xdr:rowOff>266295</xdr:rowOff>
    </xdr:from>
    <xdr:to>
      <xdr:col>4</xdr:col>
      <xdr:colOff>767391</xdr:colOff>
      <xdr:row>41</xdr:row>
      <xdr:rowOff>721972</xdr:rowOff>
    </xdr:to>
    <xdr:pic>
      <xdr:nvPicPr>
        <xdr:cNvPr id="126" name="図 125">
          <a:extLst>
            <a:ext uri="{FF2B5EF4-FFF2-40B4-BE49-F238E27FC236}">
              <a16:creationId xmlns:a16="http://schemas.microsoft.com/office/drawing/2014/main" id="{0A70C699-CD1B-4059-6ACA-FEA58F276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7009" y="11742678"/>
          <a:ext cx="779391" cy="740598"/>
        </a:xfrm>
        <a:prstGeom prst="rect">
          <a:avLst/>
        </a:prstGeom>
      </xdr:spPr>
    </xdr:pic>
    <xdr:clientData/>
  </xdr:twoCellAnchor>
  <xdr:twoCellAnchor editAs="oneCell">
    <xdr:from>
      <xdr:col>8</xdr:col>
      <xdr:colOff>51861</xdr:colOff>
      <xdr:row>40</xdr:row>
      <xdr:rowOff>257270</xdr:rowOff>
    </xdr:from>
    <xdr:to>
      <xdr:col>8</xdr:col>
      <xdr:colOff>767772</xdr:colOff>
      <xdr:row>41</xdr:row>
      <xdr:rowOff>702367</xdr:rowOff>
    </xdr:to>
    <xdr:pic>
      <xdr:nvPicPr>
        <xdr:cNvPr id="128" name="図 127">
          <a:extLst>
            <a:ext uri="{FF2B5EF4-FFF2-40B4-BE49-F238E27FC236}">
              <a16:creationId xmlns:a16="http://schemas.microsoft.com/office/drawing/2014/main" id="{87820FFB-6622-2686-EA47-8FA9BF08E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435" y="11733653"/>
          <a:ext cx="715911" cy="730018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73</xdr:row>
      <xdr:rowOff>19540</xdr:rowOff>
    </xdr:from>
    <xdr:to>
      <xdr:col>3</xdr:col>
      <xdr:colOff>891653</xdr:colOff>
      <xdr:row>74</xdr:row>
      <xdr:rowOff>91426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657B547B-839B-0D0E-D4BC-2CCC107EE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257" y="17421301"/>
          <a:ext cx="777353" cy="1098929"/>
        </a:xfrm>
        <a:prstGeom prst="rect">
          <a:avLst/>
        </a:prstGeom>
      </xdr:spPr>
    </xdr:pic>
    <xdr:clientData/>
  </xdr:twoCellAnchor>
  <xdr:twoCellAnchor editAs="oneCell">
    <xdr:from>
      <xdr:col>2</xdr:col>
      <xdr:colOff>27418</xdr:colOff>
      <xdr:row>72</xdr:row>
      <xdr:rowOff>247398</xdr:rowOff>
    </xdr:from>
    <xdr:to>
      <xdr:col>2</xdr:col>
      <xdr:colOff>820643</xdr:colOff>
      <xdr:row>74</xdr:row>
      <xdr:rowOff>29393</xdr:rowOff>
    </xdr:to>
    <xdr:pic>
      <xdr:nvPicPr>
        <xdr:cNvPr id="144" name="図 143">
          <a:extLst>
            <a:ext uri="{FF2B5EF4-FFF2-40B4-BE49-F238E27FC236}">
              <a16:creationId xmlns:a16="http://schemas.microsoft.com/office/drawing/2014/main" id="{06A45789-B87D-1F88-C366-413A1777F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75" y="17359268"/>
          <a:ext cx="793225" cy="1098929"/>
        </a:xfrm>
        <a:prstGeom prst="rect">
          <a:avLst/>
        </a:prstGeom>
      </xdr:spPr>
    </xdr:pic>
    <xdr:clientData/>
  </xdr:twoCellAnchor>
  <xdr:twoCellAnchor editAs="oneCell">
    <xdr:from>
      <xdr:col>4</xdr:col>
      <xdr:colOff>78027</xdr:colOff>
      <xdr:row>72</xdr:row>
      <xdr:rowOff>226776</xdr:rowOff>
    </xdr:from>
    <xdr:to>
      <xdr:col>4</xdr:col>
      <xdr:colOff>947268</xdr:colOff>
      <xdr:row>74</xdr:row>
      <xdr:rowOff>8771</xdr:rowOff>
    </xdr:to>
    <xdr:pic>
      <xdr:nvPicPr>
        <xdr:cNvPr id="146" name="図 145">
          <a:extLst>
            <a:ext uri="{FF2B5EF4-FFF2-40B4-BE49-F238E27FC236}">
              <a16:creationId xmlns:a16="http://schemas.microsoft.com/office/drawing/2014/main" id="{2CCD3F46-AA11-CE1E-BC94-651B3AA4E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0484" y="17338646"/>
          <a:ext cx="869241" cy="1098929"/>
        </a:xfrm>
        <a:prstGeom prst="rect">
          <a:avLst/>
        </a:prstGeom>
      </xdr:spPr>
    </xdr:pic>
    <xdr:clientData/>
  </xdr:twoCellAnchor>
  <xdr:twoCellAnchor editAs="oneCell">
    <xdr:from>
      <xdr:col>2</xdr:col>
      <xdr:colOff>19879</xdr:colOff>
      <xdr:row>25</xdr:row>
      <xdr:rowOff>92765</xdr:rowOff>
    </xdr:from>
    <xdr:to>
      <xdr:col>2</xdr:col>
      <xdr:colOff>789649</xdr:colOff>
      <xdr:row>25</xdr:row>
      <xdr:rowOff>438808</xdr:rowOff>
    </xdr:to>
    <xdr:pic>
      <xdr:nvPicPr>
        <xdr:cNvPr id="148" name="図 147">
          <a:extLst>
            <a:ext uri="{FF2B5EF4-FFF2-40B4-BE49-F238E27FC236}">
              <a16:creationId xmlns:a16="http://schemas.microsoft.com/office/drawing/2014/main" id="{1BF2A44C-7B84-E417-91F3-3E5E616D6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105" y="8309113"/>
          <a:ext cx="769770" cy="346043"/>
        </a:xfrm>
        <a:prstGeom prst="rect">
          <a:avLst/>
        </a:prstGeom>
      </xdr:spPr>
    </xdr:pic>
    <xdr:clientData/>
  </xdr:twoCellAnchor>
  <xdr:twoCellAnchor editAs="oneCell">
    <xdr:from>
      <xdr:col>2</xdr:col>
      <xdr:colOff>852365</xdr:colOff>
      <xdr:row>25</xdr:row>
      <xdr:rowOff>83739</xdr:rowOff>
    </xdr:from>
    <xdr:to>
      <xdr:col>3</xdr:col>
      <xdr:colOff>767806</xdr:colOff>
      <xdr:row>25</xdr:row>
      <xdr:rowOff>429782</xdr:rowOff>
    </xdr:to>
    <xdr:pic>
      <xdr:nvPicPr>
        <xdr:cNvPr id="150" name="図 149">
          <a:extLst>
            <a:ext uri="{FF2B5EF4-FFF2-40B4-BE49-F238E27FC236}">
              <a16:creationId xmlns:a16="http://schemas.microsoft.com/office/drawing/2014/main" id="{A6503423-23A4-8A1F-80D8-380D505F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591" y="8300087"/>
          <a:ext cx="776832" cy="346043"/>
        </a:xfrm>
        <a:prstGeom prst="rect">
          <a:avLst/>
        </a:prstGeom>
      </xdr:spPr>
    </xdr:pic>
    <xdr:clientData/>
  </xdr:twoCellAnchor>
  <xdr:twoCellAnchor editAs="oneCell">
    <xdr:from>
      <xdr:col>4</xdr:col>
      <xdr:colOff>48208</xdr:colOff>
      <xdr:row>25</xdr:row>
      <xdr:rowOff>74713</xdr:rowOff>
    </xdr:from>
    <xdr:to>
      <xdr:col>4</xdr:col>
      <xdr:colOff>733233</xdr:colOff>
      <xdr:row>25</xdr:row>
      <xdr:rowOff>406632</xdr:rowOff>
    </xdr:to>
    <xdr:pic>
      <xdr:nvPicPr>
        <xdr:cNvPr id="152" name="図 151">
          <a:extLst>
            <a:ext uri="{FF2B5EF4-FFF2-40B4-BE49-F238E27FC236}">
              <a16:creationId xmlns:a16="http://schemas.microsoft.com/office/drawing/2014/main" id="{B69B5900-CDB8-919C-E1AF-7D59CE110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7217" y="8291061"/>
          <a:ext cx="685025" cy="331919"/>
        </a:xfrm>
        <a:prstGeom prst="rect">
          <a:avLst/>
        </a:prstGeom>
      </xdr:spPr>
    </xdr:pic>
    <xdr:clientData/>
  </xdr:twoCellAnchor>
  <xdr:twoCellAnchor editAs="oneCell">
    <xdr:from>
      <xdr:col>5</xdr:col>
      <xdr:colOff>72313</xdr:colOff>
      <xdr:row>25</xdr:row>
      <xdr:rowOff>72314</xdr:rowOff>
    </xdr:from>
    <xdr:to>
      <xdr:col>5</xdr:col>
      <xdr:colOff>778524</xdr:colOff>
      <xdr:row>25</xdr:row>
      <xdr:rowOff>474854</xdr:rowOff>
    </xdr:to>
    <xdr:pic>
      <xdr:nvPicPr>
        <xdr:cNvPr id="154" name="図 153">
          <a:extLst>
            <a:ext uri="{FF2B5EF4-FFF2-40B4-BE49-F238E27FC236}">
              <a16:creationId xmlns:a16="http://schemas.microsoft.com/office/drawing/2014/main" id="{DAC17746-3B7A-CA37-4A2F-183FF459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2713" y="8288662"/>
          <a:ext cx="706211" cy="402540"/>
        </a:xfrm>
        <a:prstGeom prst="rect">
          <a:avLst/>
        </a:prstGeom>
      </xdr:spPr>
    </xdr:pic>
    <xdr:clientData/>
  </xdr:twoCellAnchor>
  <xdr:twoCellAnchor editAs="oneCell">
    <xdr:from>
      <xdr:col>6</xdr:col>
      <xdr:colOff>50035</xdr:colOff>
      <xdr:row>25</xdr:row>
      <xdr:rowOff>76539</xdr:rowOff>
    </xdr:from>
    <xdr:to>
      <xdr:col>6</xdr:col>
      <xdr:colOff>742122</xdr:colOff>
      <xdr:row>25</xdr:row>
      <xdr:rowOff>429645</xdr:rowOff>
    </xdr:to>
    <xdr:pic>
      <xdr:nvPicPr>
        <xdr:cNvPr id="156" name="図 155">
          <a:extLst>
            <a:ext uri="{FF2B5EF4-FFF2-40B4-BE49-F238E27FC236}">
              <a16:creationId xmlns:a16="http://schemas.microsoft.com/office/drawing/2014/main" id="{6B3F353E-E8B2-3441-1F40-D4D4C5F5F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826" y="8292887"/>
          <a:ext cx="692087" cy="353106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</xdr:colOff>
      <xdr:row>3</xdr:row>
      <xdr:rowOff>99060</xdr:rowOff>
    </xdr:from>
    <xdr:to>
      <xdr:col>3</xdr:col>
      <xdr:colOff>649252</xdr:colOff>
      <xdr:row>3</xdr:row>
      <xdr:rowOff>832560</xdr:rowOff>
    </xdr:to>
    <xdr:pic>
      <xdr:nvPicPr>
        <xdr:cNvPr id="158" name="図 157">
          <a:extLst>
            <a:ext uri="{FF2B5EF4-FFF2-40B4-BE49-F238E27FC236}">
              <a16:creationId xmlns:a16="http://schemas.microsoft.com/office/drawing/2014/main" id="{60A3DD2B-FF17-83AC-02F7-97F6BEC46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120" y="624840"/>
          <a:ext cx="443512" cy="733500"/>
        </a:xfrm>
        <a:prstGeom prst="rect">
          <a:avLst/>
        </a:prstGeom>
      </xdr:spPr>
    </xdr:pic>
    <xdr:clientData/>
  </xdr:twoCellAnchor>
  <xdr:twoCellAnchor editAs="oneCell">
    <xdr:from>
      <xdr:col>2</xdr:col>
      <xdr:colOff>233820</xdr:colOff>
      <xdr:row>3</xdr:row>
      <xdr:rowOff>111900</xdr:rowOff>
    </xdr:from>
    <xdr:to>
      <xdr:col>2</xdr:col>
      <xdr:colOff>677332</xdr:colOff>
      <xdr:row>3</xdr:row>
      <xdr:rowOff>845400</xdr:rowOff>
    </xdr:to>
    <xdr:pic>
      <xdr:nvPicPr>
        <xdr:cNvPr id="160" name="図 159">
          <a:extLst>
            <a:ext uri="{FF2B5EF4-FFF2-40B4-BE49-F238E27FC236}">
              <a16:creationId xmlns:a16="http://schemas.microsoft.com/office/drawing/2014/main" id="{E7667F02-AC9F-F543-F953-70D078121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280" y="637680"/>
          <a:ext cx="443512" cy="7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200940</xdr:colOff>
      <xdr:row>3</xdr:row>
      <xdr:rowOff>63780</xdr:rowOff>
    </xdr:from>
    <xdr:to>
      <xdr:col>5</xdr:col>
      <xdr:colOff>652981</xdr:colOff>
      <xdr:row>3</xdr:row>
      <xdr:rowOff>805809</xdr:rowOff>
    </xdr:to>
    <xdr:pic>
      <xdr:nvPicPr>
        <xdr:cNvPr id="162" name="図 161">
          <a:extLst>
            <a:ext uri="{FF2B5EF4-FFF2-40B4-BE49-F238E27FC236}">
              <a16:creationId xmlns:a16="http://schemas.microsoft.com/office/drawing/2014/main" id="{342CFBC0-FB9D-A5BF-7706-BDD6370F3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5160" y="589560"/>
          <a:ext cx="452041" cy="742029"/>
        </a:xfrm>
        <a:prstGeom prst="rect">
          <a:avLst/>
        </a:prstGeom>
      </xdr:spPr>
    </xdr:pic>
    <xdr:clientData/>
  </xdr:twoCellAnchor>
  <xdr:twoCellAnchor editAs="oneCell">
    <xdr:from>
      <xdr:col>4</xdr:col>
      <xdr:colOff>259500</xdr:colOff>
      <xdr:row>3</xdr:row>
      <xdr:rowOff>99480</xdr:rowOff>
    </xdr:from>
    <xdr:to>
      <xdr:col>4</xdr:col>
      <xdr:colOff>694483</xdr:colOff>
      <xdr:row>3</xdr:row>
      <xdr:rowOff>832980</xdr:rowOff>
    </xdr:to>
    <xdr:pic>
      <xdr:nvPicPr>
        <xdr:cNvPr id="164" name="図 163">
          <a:extLst>
            <a:ext uri="{FF2B5EF4-FFF2-40B4-BE49-F238E27FC236}">
              <a16:creationId xmlns:a16="http://schemas.microsoft.com/office/drawing/2014/main" id="{749FC486-5301-755B-A204-D2485DB53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9800" y="625260"/>
          <a:ext cx="434983" cy="7335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257100</xdr:colOff>
      <xdr:row>3</xdr:row>
      <xdr:rowOff>66600</xdr:rowOff>
    </xdr:from>
    <xdr:to>
      <xdr:col>6</xdr:col>
      <xdr:colOff>700612</xdr:colOff>
      <xdr:row>3</xdr:row>
      <xdr:rowOff>800100</xdr:rowOff>
    </xdr:to>
    <xdr:pic>
      <xdr:nvPicPr>
        <xdr:cNvPr id="166" name="図 165">
          <a:extLst>
            <a:ext uri="{FF2B5EF4-FFF2-40B4-BE49-F238E27FC236}">
              <a16:creationId xmlns:a16="http://schemas.microsoft.com/office/drawing/2014/main" id="{3F346475-BD3A-4A87-1056-55029C8F6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5240" y="592380"/>
          <a:ext cx="443512" cy="733500"/>
        </a:xfrm>
        <a:prstGeom prst="rect">
          <a:avLst/>
        </a:prstGeom>
      </xdr:spPr>
    </xdr:pic>
    <xdr:clientData/>
  </xdr:twoCellAnchor>
  <xdr:twoCellAnchor editAs="oneCell">
    <xdr:from>
      <xdr:col>2</xdr:col>
      <xdr:colOff>173935</xdr:colOff>
      <xdr:row>47</xdr:row>
      <xdr:rowOff>22687</xdr:rowOff>
    </xdr:from>
    <xdr:to>
      <xdr:col>2</xdr:col>
      <xdr:colOff>826435</xdr:colOff>
      <xdr:row>47</xdr:row>
      <xdr:rowOff>721138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99DF295-439C-3933-1C3B-8C1F88545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392" y="9133557"/>
          <a:ext cx="652500" cy="698451"/>
        </a:xfrm>
        <a:prstGeom prst="rect">
          <a:avLst/>
        </a:prstGeom>
      </xdr:spPr>
    </xdr:pic>
    <xdr:clientData/>
  </xdr:twoCellAnchor>
  <xdr:twoCellAnchor editAs="oneCell">
    <xdr:from>
      <xdr:col>3</xdr:col>
      <xdr:colOff>174848</xdr:colOff>
      <xdr:row>46</xdr:row>
      <xdr:rowOff>263796</xdr:rowOff>
    </xdr:from>
    <xdr:to>
      <xdr:col>3</xdr:col>
      <xdr:colOff>827348</xdr:colOff>
      <xdr:row>47</xdr:row>
      <xdr:rowOff>672355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F510B775-6F71-F3E6-A9A4-CCC8B8C28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805" y="9084774"/>
          <a:ext cx="652500" cy="698451"/>
        </a:xfrm>
        <a:prstGeom prst="rect">
          <a:avLst/>
        </a:prstGeom>
      </xdr:spPr>
    </xdr:pic>
    <xdr:clientData/>
  </xdr:twoCellAnchor>
  <xdr:twoCellAnchor editAs="oneCell">
    <xdr:from>
      <xdr:col>4</xdr:col>
      <xdr:colOff>159196</xdr:colOff>
      <xdr:row>47</xdr:row>
      <xdr:rowOff>7947</xdr:rowOff>
    </xdr:from>
    <xdr:to>
      <xdr:col>4</xdr:col>
      <xdr:colOff>811696</xdr:colOff>
      <xdr:row>47</xdr:row>
      <xdr:rowOff>706398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9B6FFA8-2557-A614-4DF2-FDE51206D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1653" y="9118817"/>
          <a:ext cx="652500" cy="698451"/>
        </a:xfrm>
        <a:prstGeom prst="rect">
          <a:avLst/>
        </a:prstGeom>
      </xdr:spPr>
    </xdr:pic>
    <xdr:clientData/>
  </xdr:twoCellAnchor>
  <xdr:twoCellAnchor editAs="oneCell">
    <xdr:from>
      <xdr:col>3</xdr:col>
      <xdr:colOff>198783</xdr:colOff>
      <xdr:row>63</xdr:row>
      <xdr:rowOff>24848</xdr:rowOff>
    </xdr:from>
    <xdr:to>
      <xdr:col>3</xdr:col>
      <xdr:colOff>761154</xdr:colOff>
      <xdr:row>63</xdr:row>
      <xdr:rowOff>975522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9BC4A57E-A77E-FC57-C6C6-DCD26D870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740" y="14287500"/>
          <a:ext cx="562371" cy="950674"/>
        </a:xfrm>
        <a:prstGeom prst="rect">
          <a:avLst/>
        </a:prstGeom>
      </xdr:spPr>
    </xdr:pic>
    <xdr:clientData/>
  </xdr:twoCellAnchor>
  <xdr:twoCellAnchor editAs="oneCell">
    <xdr:from>
      <xdr:col>2</xdr:col>
      <xdr:colOff>174848</xdr:colOff>
      <xdr:row>63</xdr:row>
      <xdr:rowOff>42326</xdr:rowOff>
    </xdr:from>
    <xdr:to>
      <xdr:col>2</xdr:col>
      <xdr:colOff>737219</xdr:colOff>
      <xdr:row>63</xdr:row>
      <xdr:rowOff>993000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602AADD3-61A9-50A1-924C-D5685472D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305" y="14304978"/>
          <a:ext cx="562371" cy="950674"/>
        </a:xfrm>
        <a:prstGeom prst="rect">
          <a:avLst/>
        </a:prstGeom>
      </xdr:spPr>
    </xdr:pic>
    <xdr:clientData/>
  </xdr:twoCellAnchor>
  <xdr:twoCellAnchor editAs="oneCell">
    <xdr:from>
      <xdr:col>4</xdr:col>
      <xdr:colOff>142630</xdr:colOff>
      <xdr:row>63</xdr:row>
      <xdr:rowOff>1826</xdr:rowOff>
    </xdr:from>
    <xdr:to>
      <xdr:col>4</xdr:col>
      <xdr:colOff>705001</xdr:colOff>
      <xdr:row>63</xdr:row>
      <xdr:rowOff>952500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CE5FA7B1-7C5E-A925-2F74-FFC72D60B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087" y="14264478"/>
          <a:ext cx="562371" cy="950674"/>
        </a:xfrm>
        <a:prstGeom prst="rect">
          <a:avLst/>
        </a:prstGeom>
      </xdr:spPr>
    </xdr:pic>
    <xdr:clientData/>
  </xdr:twoCellAnchor>
  <xdr:twoCellAnchor editAs="oneCell">
    <xdr:from>
      <xdr:col>5</xdr:col>
      <xdr:colOff>100751</xdr:colOff>
      <xdr:row>72</xdr:row>
      <xdr:rowOff>280064</xdr:rowOff>
    </xdr:from>
    <xdr:to>
      <xdr:col>5</xdr:col>
      <xdr:colOff>826499</xdr:colOff>
      <xdr:row>73</xdr:row>
      <xdr:rowOff>1006931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id="{BDD3CBC3-8A17-1625-D6F0-9744EF029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494" y="17425064"/>
          <a:ext cx="725748" cy="1015338"/>
        </a:xfrm>
        <a:prstGeom prst="rect">
          <a:avLst/>
        </a:prstGeom>
      </xdr:spPr>
    </xdr:pic>
    <xdr:clientData/>
  </xdr:twoCellAnchor>
  <xdr:twoCellAnchor editAs="oneCell">
    <xdr:from>
      <xdr:col>7</xdr:col>
      <xdr:colOff>124238</xdr:colOff>
      <xdr:row>25</xdr:row>
      <xdr:rowOff>91108</xdr:rowOff>
    </xdr:from>
    <xdr:to>
      <xdr:col>7</xdr:col>
      <xdr:colOff>827482</xdr:colOff>
      <xdr:row>25</xdr:row>
      <xdr:rowOff>463774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C63667F-8E5E-0FFB-ED47-6A3D07BD7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4195" y="4058478"/>
          <a:ext cx="703244" cy="372666"/>
        </a:xfrm>
        <a:prstGeom prst="rect">
          <a:avLst/>
        </a:prstGeom>
      </xdr:spPr>
    </xdr:pic>
    <xdr:clientData/>
  </xdr:twoCellAnchor>
  <xdr:twoCellAnchor editAs="oneCell">
    <xdr:from>
      <xdr:col>6</xdr:col>
      <xdr:colOff>115957</xdr:colOff>
      <xdr:row>72</xdr:row>
      <xdr:rowOff>231912</xdr:rowOff>
    </xdr:from>
    <xdr:to>
      <xdr:col>6</xdr:col>
      <xdr:colOff>877955</xdr:colOff>
      <xdr:row>73</xdr:row>
      <xdr:rowOff>1020404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0CA5301-B355-2F3A-116E-FA09CADDB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3414" y="17343782"/>
          <a:ext cx="761998" cy="1078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P17" sqref="P17"/>
    </sheetView>
  </sheetViews>
  <sheetFormatPr defaultColWidth="9" defaultRowHeight="18" x14ac:dyDescent="0.15"/>
  <cols>
    <col min="1" max="1" width="11.625" style="4" customWidth="1"/>
    <col min="2" max="2" width="31.5" style="4" customWidth="1"/>
    <col min="3" max="3" width="9.75" style="4" customWidth="1"/>
    <col min="4" max="4" width="7.5" style="4" customWidth="1"/>
    <col min="5" max="8" width="5" style="4" customWidth="1"/>
    <col min="9" max="9" width="16.125" style="4" customWidth="1"/>
    <col min="10" max="16384" width="9" style="4"/>
  </cols>
  <sheetData>
    <row r="1" spans="1:15" s="3" customFormat="1" ht="29.25" customHeight="1" x14ac:dyDescent="0.5">
      <c r="A1" s="144" t="s">
        <v>16</v>
      </c>
      <c r="B1" s="144"/>
      <c r="C1" s="144"/>
      <c r="D1" s="144"/>
      <c r="E1" s="144"/>
      <c r="F1" s="144"/>
      <c r="G1" s="144"/>
      <c r="H1" s="144"/>
      <c r="I1" s="2"/>
      <c r="J1" s="2"/>
      <c r="K1" s="2"/>
      <c r="L1" s="2"/>
      <c r="M1" s="2"/>
      <c r="N1" s="2"/>
      <c r="O1" s="2"/>
    </row>
    <row r="2" spans="1:15" s="3" customFormat="1" ht="24.75" customHeight="1" x14ac:dyDescent="0.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</row>
    <row r="3" spans="1:15" ht="16.5" customHeight="1" x14ac:dyDescent="0.15">
      <c r="A3" s="146"/>
      <c r="B3" s="146"/>
      <c r="C3" s="146"/>
      <c r="D3" s="146"/>
      <c r="E3" s="146"/>
      <c r="F3" s="146"/>
      <c r="G3" s="146"/>
      <c r="H3" s="146"/>
    </row>
    <row r="4" spans="1:15" ht="16.5" customHeight="1" x14ac:dyDescent="0.35">
      <c r="A4" s="146" t="s">
        <v>123</v>
      </c>
      <c r="B4" s="146"/>
      <c r="C4" s="146"/>
      <c r="D4" s="146"/>
      <c r="E4" s="146"/>
      <c r="F4" s="146"/>
      <c r="G4" s="146"/>
      <c r="H4" s="7"/>
    </row>
    <row r="5" spans="1:15" ht="16.5" customHeight="1" x14ac:dyDescent="0.15">
      <c r="A5" s="146" t="s">
        <v>37</v>
      </c>
      <c r="B5" s="146"/>
      <c r="C5" s="146"/>
      <c r="D5" s="146"/>
      <c r="E5" s="146"/>
      <c r="F5" s="146"/>
      <c r="G5" s="146"/>
      <c r="H5" s="146"/>
    </row>
    <row r="6" spans="1:15" x14ac:dyDescent="0.35">
      <c r="A6" s="8"/>
      <c r="B6" s="6"/>
      <c r="C6" s="5"/>
      <c r="D6" s="8" t="s">
        <v>15</v>
      </c>
      <c r="E6" s="145" t="s">
        <v>14</v>
      </c>
      <c r="F6" s="145"/>
      <c r="G6" s="145"/>
      <c r="H6" s="145"/>
    </row>
    <row r="7" spans="1:15" x14ac:dyDescent="0.15">
      <c r="B7" s="9"/>
      <c r="D7" s="9"/>
      <c r="E7" s="9"/>
    </row>
    <row r="8" spans="1:15" ht="32.25" customHeight="1" x14ac:dyDescent="0.15">
      <c r="B8" s="100" t="s">
        <v>11</v>
      </c>
      <c r="C8" s="9" t="s">
        <v>124</v>
      </c>
      <c r="D8" s="10">
        <f>ORDER!H19</f>
        <v>0</v>
      </c>
      <c r="E8" s="138">
        <f>ORDER!I19</f>
        <v>0</v>
      </c>
      <c r="F8" s="138"/>
      <c r="G8" s="138"/>
      <c r="H8" s="138"/>
    </row>
    <row r="9" spans="1:15" ht="32.25" customHeight="1" x14ac:dyDescent="0.15">
      <c r="B9" s="100"/>
      <c r="C9" s="9" t="s">
        <v>104</v>
      </c>
      <c r="D9" s="10">
        <f>ORDER!H20</f>
        <v>0</v>
      </c>
      <c r="E9" s="138">
        <f>ORDER!I20</f>
        <v>0</v>
      </c>
      <c r="F9" s="138"/>
      <c r="G9" s="138"/>
      <c r="H9" s="138"/>
    </row>
    <row r="10" spans="1:15" ht="32.25" customHeight="1" x14ac:dyDescent="0.15">
      <c r="B10" s="101" t="s">
        <v>21</v>
      </c>
      <c r="C10" s="9" t="s">
        <v>125</v>
      </c>
      <c r="D10" s="10">
        <f>ORDER!H36</f>
        <v>0</v>
      </c>
      <c r="E10" s="138">
        <f>ORDER!I36</f>
        <v>0</v>
      </c>
      <c r="F10" s="138"/>
      <c r="G10" s="138"/>
      <c r="H10" s="138"/>
    </row>
    <row r="11" spans="1:15" ht="32.25" customHeight="1" x14ac:dyDescent="0.15">
      <c r="B11" s="101"/>
      <c r="C11" s="9" t="s">
        <v>104</v>
      </c>
      <c r="D11" s="10">
        <f>ORDER!H37</f>
        <v>0</v>
      </c>
      <c r="E11" s="138">
        <f>ORDER!I37</f>
        <v>0</v>
      </c>
      <c r="F11" s="138"/>
      <c r="G11" s="138"/>
      <c r="H11" s="138"/>
    </row>
    <row r="12" spans="1:15" ht="32.25" customHeight="1" x14ac:dyDescent="0.15">
      <c r="B12" s="101" t="s">
        <v>44</v>
      </c>
      <c r="C12" s="9" t="s">
        <v>125</v>
      </c>
      <c r="D12" s="10">
        <f>ORDER!H54</f>
        <v>0</v>
      </c>
      <c r="E12" s="138">
        <f>ORDER!I54</f>
        <v>0</v>
      </c>
      <c r="F12" s="138"/>
      <c r="G12" s="138"/>
      <c r="H12" s="138"/>
    </row>
    <row r="13" spans="1:15" ht="32.25" customHeight="1" x14ac:dyDescent="0.15">
      <c r="B13" s="101"/>
      <c r="C13" s="9" t="s">
        <v>104</v>
      </c>
      <c r="D13" s="10">
        <f>ORDER!H55</f>
        <v>0</v>
      </c>
      <c r="E13" s="138">
        <f>ORDER!I55</f>
        <v>0</v>
      </c>
      <c r="F13" s="138"/>
      <c r="G13" s="138"/>
      <c r="H13" s="138"/>
    </row>
    <row r="14" spans="1:15" ht="32.25" customHeight="1" x14ac:dyDescent="0.15">
      <c r="B14" s="9" t="s">
        <v>46</v>
      </c>
      <c r="D14" s="10">
        <f>ORDER!H68</f>
        <v>0</v>
      </c>
      <c r="E14" s="138">
        <f>ORDER!I68</f>
        <v>0</v>
      </c>
      <c r="F14" s="138"/>
      <c r="G14" s="138"/>
      <c r="H14" s="138"/>
    </row>
    <row r="15" spans="1:15" ht="32.25" customHeight="1" x14ac:dyDescent="0.15">
      <c r="B15" s="101" t="s">
        <v>106</v>
      </c>
      <c r="D15" s="10">
        <f>ORDER!H78</f>
        <v>0</v>
      </c>
      <c r="E15" s="138">
        <f>ORDER!I78</f>
        <v>0</v>
      </c>
      <c r="F15" s="138"/>
      <c r="G15" s="138"/>
      <c r="H15" s="138"/>
    </row>
    <row r="16" spans="1:15" ht="9" customHeight="1" x14ac:dyDescent="0.15">
      <c r="A16" s="5"/>
      <c r="B16" s="11"/>
      <c r="C16" s="137"/>
      <c r="D16" s="137"/>
      <c r="E16" s="137"/>
      <c r="F16" s="137"/>
      <c r="G16" s="137"/>
      <c r="H16" s="137"/>
    </row>
    <row r="17" spans="1:8" x14ac:dyDescent="0.15">
      <c r="E17" s="12"/>
      <c r="F17" s="12"/>
      <c r="G17" s="12"/>
      <c r="H17" s="12"/>
    </row>
    <row r="18" spans="1:8" x14ac:dyDescent="0.35">
      <c r="C18" s="13" t="s">
        <v>18</v>
      </c>
      <c r="D18" s="14">
        <f>SUM(D8:D15)</f>
        <v>0</v>
      </c>
    </row>
    <row r="19" spans="1:8" ht="28.5" customHeight="1" x14ac:dyDescent="0.35">
      <c r="D19" s="140" t="s">
        <v>25</v>
      </c>
      <c r="E19" s="140"/>
      <c r="F19" s="139">
        <f>SUM(E8:H15)</f>
        <v>0</v>
      </c>
      <c r="G19" s="139"/>
      <c r="H19" s="139"/>
    </row>
    <row r="20" spans="1:8" ht="28.5" customHeight="1" x14ac:dyDescent="0.35">
      <c r="D20" s="142" t="s">
        <v>0</v>
      </c>
      <c r="E20" s="142"/>
      <c r="F20" s="141">
        <f>F19*0.1</f>
        <v>0</v>
      </c>
      <c r="G20" s="141"/>
      <c r="H20" s="141"/>
    </row>
    <row r="21" spans="1:8" ht="28.5" customHeight="1" x14ac:dyDescent="0.35">
      <c r="D21" s="143" t="s">
        <v>26</v>
      </c>
      <c r="E21" s="143"/>
      <c r="F21" s="141">
        <f>SUM(F19:H20)</f>
        <v>0</v>
      </c>
      <c r="G21" s="141"/>
      <c r="H21" s="141"/>
    </row>
    <row r="22" spans="1:8" x14ac:dyDescent="0.15">
      <c r="F22" s="15"/>
      <c r="G22" s="15"/>
      <c r="H22" s="15"/>
    </row>
    <row r="23" spans="1:8" x14ac:dyDescent="0.15">
      <c r="A23" s="16" t="s">
        <v>35</v>
      </c>
    </row>
    <row r="24" spans="1:8" x14ac:dyDescent="0.15">
      <c r="A24" s="16" t="s">
        <v>36</v>
      </c>
    </row>
  </sheetData>
  <sheetProtection sheet="1" objects="1" scenarios="1"/>
  <mergeCells count="20">
    <mergeCell ref="A1:H1"/>
    <mergeCell ref="E10:H10"/>
    <mergeCell ref="E14:H14"/>
    <mergeCell ref="E8:H8"/>
    <mergeCell ref="E6:H6"/>
    <mergeCell ref="E12:H12"/>
    <mergeCell ref="A5:H5"/>
    <mergeCell ref="A4:G4"/>
    <mergeCell ref="A3:H3"/>
    <mergeCell ref="F19:H19"/>
    <mergeCell ref="D19:E19"/>
    <mergeCell ref="F20:H20"/>
    <mergeCell ref="F21:H21"/>
    <mergeCell ref="D20:E20"/>
    <mergeCell ref="D21:E21"/>
    <mergeCell ref="C16:H16"/>
    <mergeCell ref="E9:H9"/>
    <mergeCell ref="E11:H11"/>
    <mergeCell ref="E13:H13"/>
    <mergeCell ref="E15:H15"/>
  </mergeCells>
  <phoneticPr fontId="2"/>
  <pageMargins left="0.91" right="0.87" top="1.48" bottom="0.74803149606299213" header="1.69" footer="0.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9"/>
  <sheetViews>
    <sheetView zoomScale="115" zoomScaleNormal="115" workbookViewId="0">
      <selection activeCell="O18" sqref="O18"/>
    </sheetView>
  </sheetViews>
  <sheetFormatPr defaultColWidth="9" defaultRowHeight="19.5" customHeight="1" x14ac:dyDescent="0.15"/>
  <cols>
    <col min="1" max="1" width="6.25" style="75" customWidth="1"/>
    <col min="2" max="2" width="2.75" style="75" bestFit="1" customWidth="1"/>
    <col min="3" max="9" width="12.5" style="75" customWidth="1"/>
    <col min="10" max="10" width="5.875" style="58" customWidth="1"/>
    <col min="11" max="11" width="11.375" style="58" customWidth="1"/>
    <col min="12" max="12" width="5.875" style="58" customWidth="1"/>
    <col min="13" max="13" width="11.375" style="58" customWidth="1"/>
    <col min="14" max="14" width="5.875" style="58" customWidth="1"/>
    <col min="15" max="15" width="11.375" style="58" customWidth="1"/>
    <col min="16" max="16" width="5.875" style="58" customWidth="1"/>
    <col min="17" max="17" width="11.375" style="58" customWidth="1"/>
    <col min="18" max="18" width="5.875" style="58" customWidth="1"/>
    <col min="19" max="19" width="11.375" style="58" customWidth="1"/>
    <col min="20" max="20" width="5.875" style="58" customWidth="1"/>
    <col min="21" max="16384" width="9" style="58"/>
  </cols>
  <sheetData>
    <row r="1" spans="1:10" s="59" customFormat="1" ht="15" x14ac:dyDescent="0.3">
      <c r="A1" s="147" t="s">
        <v>32</v>
      </c>
      <c r="B1" s="147"/>
      <c r="C1" s="147"/>
      <c r="D1" s="57"/>
      <c r="E1" s="57"/>
      <c r="F1" s="57"/>
      <c r="G1" s="57"/>
      <c r="H1" s="57"/>
      <c r="I1" s="57"/>
      <c r="J1" s="58"/>
    </row>
    <row r="2" spans="1:10" ht="12.75" customHeight="1" x14ac:dyDescent="0.15">
      <c r="A2" s="150" t="s">
        <v>20</v>
      </c>
      <c r="B2" s="151"/>
      <c r="C2" s="60" t="s">
        <v>43</v>
      </c>
      <c r="D2" s="60" t="s">
        <v>113</v>
      </c>
      <c r="E2" s="60" t="s">
        <v>114</v>
      </c>
      <c r="F2" s="61" t="s">
        <v>54</v>
      </c>
      <c r="G2" s="61" t="s">
        <v>71</v>
      </c>
      <c r="H2" s="60" t="s">
        <v>40</v>
      </c>
      <c r="I2" s="60" t="s">
        <v>41</v>
      </c>
    </row>
    <row r="3" spans="1:10" ht="12.75" customHeight="1" x14ac:dyDescent="0.15">
      <c r="A3" s="152" t="s">
        <v>12</v>
      </c>
      <c r="B3" s="153"/>
      <c r="C3" s="64" t="s">
        <v>39</v>
      </c>
      <c r="D3" s="64" t="s">
        <v>53</v>
      </c>
      <c r="E3" s="64" t="s">
        <v>70</v>
      </c>
      <c r="F3" s="65" t="s">
        <v>69</v>
      </c>
      <c r="G3" s="65" t="s">
        <v>68</v>
      </c>
      <c r="H3" s="64" t="s">
        <v>19</v>
      </c>
      <c r="I3" s="64" t="s">
        <v>42</v>
      </c>
    </row>
    <row r="4" spans="1:10" ht="71.45" customHeight="1" thickBot="1" x14ac:dyDescent="0.2">
      <c r="A4" s="154">
        <v>1</v>
      </c>
      <c r="B4" s="155"/>
      <c r="C4" s="68"/>
      <c r="D4" s="68"/>
      <c r="E4" s="68"/>
      <c r="F4" s="68"/>
      <c r="G4" s="68"/>
      <c r="H4" s="66"/>
      <c r="I4" s="68"/>
    </row>
    <row r="5" spans="1:10" ht="25.15" customHeight="1" thickTop="1" thickBot="1" x14ac:dyDescent="0.2">
      <c r="A5" s="156" t="s">
        <v>10</v>
      </c>
      <c r="B5" s="102" t="s">
        <v>55</v>
      </c>
      <c r="C5" s="103"/>
      <c r="D5" s="104"/>
      <c r="E5" s="104"/>
      <c r="F5" s="104"/>
      <c r="G5" s="104"/>
      <c r="H5" s="105"/>
      <c r="I5" s="106"/>
    </row>
    <row r="6" spans="1:10" ht="25.15" customHeight="1" thickBot="1" x14ac:dyDescent="0.2">
      <c r="A6" s="158"/>
      <c r="B6" s="107" t="s">
        <v>56</v>
      </c>
      <c r="C6" s="108"/>
      <c r="D6" s="49"/>
      <c r="E6" s="49"/>
      <c r="F6" s="49"/>
      <c r="G6" s="49"/>
      <c r="H6" s="50"/>
      <c r="I6" s="109"/>
    </row>
    <row r="7" spans="1:10" ht="32.450000000000003" hidden="1" customHeight="1" thickTop="1" x14ac:dyDescent="0.3">
      <c r="A7" s="159" t="s">
        <v>97</v>
      </c>
      <c r="B7" s="160"/>
      <c r="C7" s="160"/>
      <c r="D7" s="160"/>
      <c r="E7" s="160"/>
      <c r="F7" s="160"/>
      <c r="G7" s="160"/>
      <c r="H7" s="160"/>
      <c r="I7" s="160"/>
    </row>
    <row r="8" spans="1:10" ht="12.75" hidden="1" customHeight="1" x14ac:dyDescent="0.15">
      <c r="A8" s="150" t="s">
        <v>20</v>
      </c>
      <c r="B8" s="151"/>
      <c r="C8" s="69" t="s">
        <v>74</v>
      </c>
      <c r="D8" s="69" t="s">
        <v>75</v>
      </c>
      <c r="E8" s="69" t="s">
        <v>76</v>
      </c>
      <c r="F8" s="69" t="s">
        <v>77</v>
      </c>
      <c r="G8" s="70" t="s">
        <v>78</v>
      </c>
      <c r="H8" s="70" t="s">
        <v>79</v>
      </c>
      <c r="I8" s="69" t="s">
        <v>80</v>
      </c>
    </row>
    <row r="9" spans="1:10" ht="12.75" hidden="1" customHeight="1" x14ac:dyDescent="0.15">
      <c r="A9" s="152" t="s">
        <v>12</v>
      </c>
      <c r="B9" s="153"/>
      <c r="C9" s="71" t="s">
        <v>81</v>
      </c>
      <c r="D9" s="72" t="s">
        <v>82</v>
      </c>
      <c r="E9" s="72" t="s">
        <v>83</v>
      </c>
      <c r="F9" s="72" t="s">
        <v>73</v>
      </c>
      <c r="G9" s="73" t="s">
        <v>84</v>
      </c>
      <c r="H9" s="73" t="s">
        <v>85</v>
      </c>
      <c r="I9" s="72" t="s">
        <v>86</v>
      </c>
    </row>
    <row r="10" spans="1:10" ht="71.45" hidden="1" customHeight="1" thickBot="1" x14ac:dyDescent="0.2">
      <c r="A10" s="154">
        <v>2</v>
      </c>
      <c r="B10" s="155"/>
      <c r="C10" s="74"/>
      <c r="D10" s="74"/>
      <c r="E10" s="74"/>
      <c r="F10" s="74"/>
      <c r="G10" s="74"/>
      <c r="H10" s="74"/>
      <c r="I10" s="74"/>
    </row>
    <row r="11" spans="1:10" ht="25.15" hidden="1" customHeight="1" thickTop="1" thickBot="1" x14ac:dyDescent="0.2">
      <c r="A11" s="110" t="s">
        <v>10</v>
      </c>
      <c r="B11" s="111" t="s">
        <v>56</v>
      </c>
      <c r="C11" s="112"/>
      <c r="D11" s="17"/>
      <c r="E11" s="17"/>
      <c r="F11" s="17"/>
      <c r="G11" s="17"/>
      <c r="H11" s="17"/>
      <c r="I11" s="48"/>
    </row>
    <row r="12" spans="1:10" ht="15.75" hidden="1" thickTop="1" x14ac:dyDescent="0.15"/>
    <row r="13" spans="1:10" ht="12.75" hidden="1" customHeight="1" x14ac:dyDescent="0.15">
      <c r="A13" s="150" t="s">
        <v>20</v>
      </c>
      <c r="B13" s="151"/>
      <c r="C13" s="69" t="s">
        <v>95</v>
      </c>
      <c r="D13" s="69" t="s">
        <v>87</v>
      </c>
      <c r="E13" s="69" t="s">
        <v>88</v>
      </c>
      <c r="F13" s="69" t="s">
        <v>72</v>
      </c>
      <c r="G13" s="69" t="s">
        <v>89</v>
      </c>
      <c r="H13" s="70" t="s">
        <v>90</v>
      </c>
    </row>
    <row r="14" spans="1:10" ht="12.75" hidden="1" customHeight="1" x14ac:dyDescent="0.15">
      <c r="A14" s="152" t="s">
        <v>12</v>
      </c>
      <c r="B14" s="153"/>
      <c r="C14" s="72" t="s">
        <v>96</v>
      </c>
      <c r="D14" s="71" t="s">
        <v>91</v>
      </c>
      <c r="E14" s="72" t="s">
        <v>92</v>
      </c>
      <c r="F14" s="72" t="s">
        <v>73</v>
      </c>
      <c r="G14" s="72" t="s">
        <v>93</v>
      </c>
      <c r="H14" s="73" t="s">
        <v>94</v>
      </c>
    </row>
    <row r="15" spans="1:10" ht="71.45" hidden="1" customHeight="1" thickBot="1" x14ac:dyDescent="0.2">
      <c r="A15" s="154">
        <v>3</v>
      </c>
      <c r="B15" s="155"/>
      <c r="C15" s="74"/>
      <c r="D15" s="74"/>
      <c r="E15" s="74"/>
      <c r="F15" s="74"/>
      <c r="G15" s="74"/>
      <c r="H15" s="74"/>
    </row>
    <row r="16" spans="1:10" ht="25.15" hidden="1" customHeight="1" thickTop="1" thickBot="1" x14ac:dyDescent="0.2">
      <c r="A16" s="110" t="s">
        <v>10</v>
      </c>
      <c r="B16" s="113" t="s">
        <v>56</v>
      </c>
      <c r="C16" s="114"/>
      <c r="D16" s="17"/>
      <c r="E16" s="17"/>
      <c r="F16" s="17"/>
      <c r="G16" s="17"/>
      <c r="H16" s="48"/>
    </row>
    <row r="17" spans="1:13" ht="12.75" customHeight="1" thickTop="1" x14ac:dyDescent="0.15">
      <c r="M17" s="58" t="s">
        <v>126</v>
      </c>
    </row>
    <row r="18" spans="1:13" ht="19.899999999999999" customHeight="1" x14ac:dyDescent="0.3">
      <c r="F18" s="76" t="s">
        <v>28</v>
      </c>
      <c r="G18" s="76" t="s">
        <v>27</v>
      </c>
      <c r="H18" s="77" t="s">
        <v>15</v>
      </c>
      <c r="I18" s="77" t="s">
        <v>29</v>
      </c>
    </row>
    <row r="19" spans="1:13" ht="19.899999999999999" customHeight="1" x14ac:dyDescent="0.3">
      <c r="D19" s="78" t="s">
        <v>9</v>
      </c>
      <c r="E19" s="78" t="s">
        <v>59</v>
      </c>
      <c r="F19" s="79">
        <v>2300</v>
      </c>
      <c r="G19" s="79">
        <f>F19*0.6</f>
        <v>1380</v>
      </c>
      <c r="H19" s="80">
        <f>SUM(C5:I5)</f>
        <v>0</v>
      </c>
      <c r="I19" s="81">
        <f>H19*G19</f>
        <v>0</v>
      </c>
    </row>
    <row r="20" spans="1:13" ht="19.899999999999999" customHeight="1" x14ac:dyDescent="0.3">
      <c r="D20" s="78" t="s">
        <v>9</v>
      </c>
      <c r="E20" s="78" t="s">
        <v>60</v>
      </c>
      <c r="F20" s="79">
        <v>2500</v>
      </c>
      <c r="G20" s="79">
        <f>F20*0.6</f>
        <v>1500</v>
      </c>
      <c r="H20" s="80">
        <f>SUM(C11:I11)+SUM(C6:I6)</f>
        <v>0</v>
      </c>
      <c r="I20" s="81">
        <f>H20*G20</f>
        <v>0</v>
      </c>
    </row>
    <row r="21" spans="1:13" ht="19.899999999999999" customHeight="1" x14ac:dyDescent="0.15">
      <c r="J21" s="75"/>
      <c r="K21" s="75"/>
    </row>
    <row r="22" spans="1:13" ht="19.899999999999999" customHeight="1" x14ac:dyDescent="0.3">
      <c r="H22" s="82"/>
      <c r="I22" s="83"/>
    </row>
    <row r="23" spans="1:13" s="59" customFormat="1" ht="15" x14ac:dyDescent="0.3">
      <c r="A23" s="147" t="s">
        <v>30</v>
      </c>
      <c r="B23" s="147"/>
      <c r="C23" s="147"/>
      <c r="D23" s="57"/>
      <c r="E23" s="57"/>
      <c r="F23" s="57"/>
      <c r="G23" s="57"/>
      <c r="H23" s="57"/>
      <c r="I23" s="57"/>
    </row>
    <row r="24" spans="1:13" s="59" customFormat="1" ht="12.75" x14ac:dyDescent="0.15"/>
    <row r="25" spans="1:13" s="84" customFormat="1" ht="12.6" customHeight="1" x14ac:dyDescent="0.15">
      <c r="A25" s="148" t="s">
        <v>22</v>
      </c>
      <c r="B25" s="149"/>
      <c r="C25" s="60" t="s">
        <v>43</v>
      </c>
      <c r="D25" s="60" t="s">
        <v>113</v>
      </c>
      <c r="E25" s="60" t="s">
        <v>114</v>
      </c>
      <c r="F25" s="61" t="s">
        <v>54</v>
      </c>
      <c r="G25" s="61" t="s">
        <v>71</v>
      </c>
      <c r="H25" s="61" t="s">
        <v>134</v>
      </c>
      <c r="I25" s="75"/>
    </row>
    <row r="26" spans="1:13" s="84" customFormat="1" ht="43.15" customHeight="1" thickBot="1" x14ac:dyDescent="0.2">
      <c r="A26" s="75">
        <v>1</v>
      </c>
      <c r="B26" s="63"/>
      <c r="C26" s="85"/>
      <c r="D26" s="85"/>
      <c r="E26" s="85"/>
      <c r="F26" s="85"/>
      <c r="G26" s="85"/>
      <c r="H26" s="85"/>
      <c r="I26" s="75"/>
    </row>
    <row r="27" spans="1:13" s="84" customFormat="1" ht="25.15" customHeight="1" thickTop="1" thickBot="1" x14ac:dyDescent="0.2">
      <c r="A27" s="156" t="s">
        <v>10</v>
      </c>
      <c r="B27" s="135" t="s">
        <v>2</v>
      </c>
      <c r="C27" s="104"/>
      <c r="D27" s="104"/>
      <c r="E27" s="104"/>
      <c r="F27" s="104"/>
      <c r="G27" s="104"/>
      <c r="H27" s="106"/>
      <c r="I27" s="75"/>
    </row>
    <row r="28" spans="1:13" s="84" customFormat="1" ht="25.15" customHeight="1" thickBot="1" x14ac:dyDescent="0.2">
      <c r="A28" s="157"/>
      <c r="B28" s="124" t="s">
        <v>1</v>
      </c>
      <c r="C28" s="43"/>
      <c r="D28" s="43"/>
      <c r="E28" s="43"/>
      <c r="F28" s="43"/>
      <c r="G28" s="43"/>
      <c r="H28" s="122"/>
      <c r="I28" s="75"/>
    </row>
    <row r="29" spans="1:13" s="84" customFormat="1" ht="25.15" customHeight="1" thickBot="1" x14ac:dyDescent="0.2">
      <c r="A29" s="158"/>
      <c r="B29" s="107" t="s">
        <v>56</v>
      </c>
      <c r="C29" s="49"/>
      <c r="D29" s="49"/>
      <c r="E29" s="49"/>
      <c r="F29" s="49"/>
      <c r="G29" s="49"/>
      <c r="H29" s="136" t="s">
        <v>127</v>
      </c>
      <c r="I29" s="75"/>
    </row>
    <row r="30" spans="1:13" ht="26.45" hidden="1" customHeight="1" thickTop="1" x14ac:dyDescent="0.15">
      <c r="A30" s="161" t="s">
        <v>110</v>
      </c>
      <c r="B30" s="162"/>
      <c r="C30" s="162"/>
      <c r="D30" s="162"/>
      <c r="E30" s="162"/>
      <c r="F30" s="162"/>
      <c r="G30" s="162"/>
      <c r="H30" s="162"/>
      <c r="I30" s="162"/>
    </row>
    <row r="31" spans="1:13" s="84" customFormat="1" ht="12.6" hidden="1" customHeight="1" x14ac:dyDescent="0.15">
      <c r="A31" s="163" t="s">
        <v>22</v>
      </c>
      <c r="B31" s="164"/>
      <c r="C31" s="70" t="s">
        <v>98</v>
      </c>
      <c r="D31" s="70" t="s">
        <v>99</v>
      </c>
      <c r="E31" s="70" t="s">
        <v>100</v>
      </c>
      <c r="F31" s="70" t="s">
        <v>101</v>
      </c>
      <c r="G31" s="70" t="s">
        <v>102</v>
      </c>
      <c r="H31" s="70" t="s">
        <v>111</v>
      </c>
      <c r="I31" s="70" t="s">
        <v>112</v>
      </c>
    </row>
    <row r="32" spans="1:13" s="84" customFormat="1" ht="43.15" hidden="1" customHeight="1" thickBot="1" x14ac:dyDescent="0.2">
      <c r="A32" s="62">
        <v>2</v>
      </c>
      <c r="B32" s="63"/>
      <c r="C32" s="87"/>
      <c r="D32" s="87"/>
      <c r="E32" s="87"/>
      <c r="F32" s="87"/>
      <c r="G32" s="87"/>
      <c r="H32" s="87"/>
      <c r="I32" s="87"/>
    </row>
    <row r="33" spans="1:11" s="84" customFormat="1" ht="25.15" hidden="1" customHeight="1" thickTop="1" thickBot="1" x14ac:dyDescent="0.2">
      <c r="A33" s="110" t="s">
        <v>10</v>
      </c>
      <c r="B33" s="117" t="s">
        <v>56</v>
      </c>
      <c r="C33" s="118"/>
      <c r="D33" s="45"/>
      <c r="E33" s="45"/>
      <c r="F33" s="45"/>
      <c r="G33" s="45"/>
      <c r="H33" s="119"/>
      <c r="I33" s="120"/>
    </row>
    <row r="34" spans="1:11" s="84" customFormat="1" ht="7.15" customHeight="1" thickTop="1" x14ac:dyDescent="0.15">
      <c r="A34" s="88"/>
      <c r="B34" s="88"/>
      <c r="C34" s="88"/>
      <c r="D34" s="88"/>
      <c r="E34" s="88"/>
      <c r="F34" s="88"/>
      <c r="G34" s="88"/>
      <c r="H34" s="88"/>
      <c r="I34" s="88"/>
    </row>
    <row r="35" spans="1:11" s="90" customFormat="1" ht="15" x14ac:dyDescent="0.3">
      <c r="A35" s="88"/>
      <c r="B35" s="88"/>
      <c r="C35" s="88"/>
      <c r="D35" s="88"/>
      <c r="E35" s="88"/>
      <c r="F35" s="76" t="s">
        <v>28</v>
      </c>
      <c r="G35" s="76" t="s">
        <v>27</v>
      </c>
      <c r="H35" s="89" t="s">
        <v>15</v>
      </c>
      <c r="I35" s="89" t="s">
        <v>29</v>
      </c>
    </row>
    <row r="36" spans="1:11" s="90" customFormat="1" ht="15" x14ac:dyDescent="0.3">
      <c r="A36" s="88"/>
      <c r="B36" s="88"/>
      <c r="C36" s="88"/>
      <c r="D36" s="91" t="s">
        <v>31</v>
      </c>
      <c r="E36" s="91" t="s">
        <v>61</v>
      </c>
      <c r="F36" s="92">
        <v>2300</v>
      </c>
      <c r="G36" s="93">
        <f>F36*0.6</f>
        <v>1380</v>
      </c>
      <c r="H36" s="94">
        <f>SUM(C27:H28)</f>
        <v>0</v>
      </c>
      <c r="I36" s="81">
        <f>H36*G36</f>
        <v>0</v>
      </c>
    </row>
    <row r="37" spans="1:11" s="90" customFormat="1" ht="16.149999999999999" customHeight="1" x14ac:dyDescent="0.3">
      <c r="A37" s="88"/>
      <c r="B37" s="88"/>
      <c r="C37" s="88"/>
      <c r="D37" s="95" t="s">
        <v>31</v>
      </c>
      <c r="E37" s="95" t="s">
        <v>62</v>
      </c>
      <c r="F37" s="96">
        <v>2500</v>
      </c>
      <c r="G37" s="93">
        <f>F37*0.6</f>
        <v>1500</v>
      </c>
      <c r="H37" s="94">
        <f>SUM(C29:G29)</f>
        <v>0</v>
      </c>
      <c r="I37" s="81">
        <f>H37*G37</f>
        <v>0</v>
      </c>
    </row>
    <row r="38" spans="1:11" ht="21" customHeight="1" x14ac:dyDescent="0.15">
      <c r="J38" s="75"/>
      <c r="K38" s="75"/>
    </row>
    <row r="39" spans="1:11" s="84" customFormat="1" ht="13.15" customHeight="1" x14ac:dyDescent="0.15">
      <c r="A39" s="88"/>
      <c r="B39" s="88"/>
      <c r="C39" s="88"/>
      <c r="D39" s="88"/>
      <c r="E39" s="88"/>
      <c r="F39" s="88"/>
      <c r="G39" s="88"/>
      <c r="H39" s="88"/>
      <c r="I39" s="88"/>
    </row>
    <row r="40" spans="1:11" s="59" customFormat="1" ht="16.5" customHeight="1" x14ac:dyDescent="0.3">
      <c r="A40" s="147" t="s">
        <v>44</v>
      </c>
      <c r="B40" s="147"/>
      <c r="C40" s="147"/>
      <c r="D40" s="57"/>
      <c r="E40" s="57"/>
      <c r="F40" s="57"/>
      <c r="G40" s="57"/>
      <c r="H40" s="57"/>
      <c r="I40" s="57"/>
    </row>
    <row r="41" spans="1:11" s="84" customFormat="1" ht="22.5" customHeight="1" x14ac:dyDescent="0.15">
      <c r="A41" s="148" t="s">
        <v>22</v>
      </c>
      <c r="B41" s="149"/>
      <c r="C41" s="60" t="s">
        <v>48</v>
      </c>
      <c r="D41" s="60" t="s">
        <v>115</v>
      </c>
      <c r="E41" s="60" t="s">
        <v>52</v>
      </c>
      <c r="F41" s="61" t="s">
        <v>63</v>
      </c>
      <c r="G41" s="61" t="s">
        <v>64</v>
      </c>
      <c r="H41" s="61" t="s">
        <v>49</v>
      </c>
      <c r="I41" s="61" t="s">
        <v>65</v>
      </c>
    </row>
    <row r="42" spans="1:11" s="84" customFormat="1" ht="60" customHeight="1" thickBot="1" x14ac:dyDescent="0.2">
      <c r="A42" s="97"/>
      <c r="B42" s="67"/>
      <c r="C42" s="98"/>
      <c r="D42" s="98"/>
      <c r="E42" s="98"/>
      <c r="F42" s="98"/>
      <c r="G42" s="98"/>
      <c r="H42" s="98"/>
      <c r="I42" s="98"/>
    </row>
    <row r="43" spans="1:11" s="84" customFormat="1" ht="20.45" customHeight="1" thickTop="1" thickBot="1" x14ac:dyDescent="0.2">
      <c r="A43" s="156" t="s">
        <v>10</v>
      </c>
      <c r="B43" s="115" t="s">
        <v>2</v>
      </c>
      <c r="C43" s="103"/>
      <c r="D43" s="104"/>
      <c r="E43" s="104"/>
      <c r="F43" s="104"/>
      <c r="G43" s="104"/>
      <c r="H43" s="121"/>
      <c r="I43" s="106"/>
    </row>
    <row r="44" spans="1:11" s="84" customFormat="1" ht="20.45" customHeight="1" thickBot="1" x14ac:dyDescent="0.2">
      <c r="A44" s="157"/>
      <c r="B44" s="86" t="s">
        <v>1</v>
      </c>
      <c r="C44" s="42"/>
      <c r="D44" s="43"/>
      <c r="E44" s="43"/>
      <c r="F44" s="43"/>
      <c r="G44" s="43"/>
      <c r="H44" s="44"/>
      <c r="I44" s="122"/>
    </row>
    <row r="45" spans="1:11" s="84" customFormat="1" ht="20.45" customHeight="1" thickBot="1" x14ac:dyDescent="0.2">
      <c r="A45" s="158"/>
      <c r="B45" s="116" t="s">
        <v>56</v>
      </c>
      <c r="C45" s="108"/>
      <c r="D45" s="49"/>
      <c r="E45" s="49"/>
      <c r="F45" s="49"/>
      <c r="G45" s="49"/>
      <c r="H45" s="51"/>
      <c r="I45" s="109"/>
    </row>
    <row r="46" spans="1:11" s="84" customFormat="1" ht="19.149999999999999" customHeight="1" thickTop="1" x14ac:dyDescent="0.15">
      <c r="A46" s="88"/>
      <c r="B46" s="88"/>
      <c r="C46" s="88"/>
      <c r="D46" s="88"/>
      <c r="E46" s="88"/>
      <c r="F46" s="88"/>
      <c r="G46" s="88"/>
      <c r="H46" s="88"/>
      <c r="I46" s="88"/>
    </row>
    <row r="47" spans="1:11" s="84" customFormat="1" ht="22.5" customHeight="1" x14ac:dyDescent="0.15">
      <c r="A47" s="148" t="s">
        <v>22</v>
      </c>
      <c r="B47" s="149"/>
      <c r="C47" s="61" t="s">
        <v>134</v>
      </c>
      <c r="D47" s="60" t="s">
        <v>128</v>
      </c>
      <c r="E47" s="60" t="s">
        <v>129</v>
      </c>
    </row>
    <row r="48" spans="1:11" s="84" customFormat="1" ht="60" customHeight="1" thickBot="1" x14ac:dyDescent="0.2">
      <c r="A48" s="97"/>
      <c r="B48" s="67"/>
      <c r="C48" s="98"/>
      <c r="D48" s="98"/>
      <c r="E48" s="98"/>
    </row>
    <row r="49" spans="1:13" s="84" customFormat="1" ht="20.45" customHeight="1" thickTop="1" thickBot="1" x14ac:dyDescent="0.2">
      <c r="A49" s="156" t="s">
        <v>10</v>
      </c>
      <c r="B49" s="135" t="s">
        <v>2</v>
      </c>
      <c r="C49" s="104"/>
      <c r="D49" s="104"/>
      <c r="E49" s="106"/>
    </row>
    <row r="50" spans="1:13" s="84" customFormat="1" ht="20.45" customHeight="1" thickBot="1" x14ac:dyDescent="0.2">
      <c r="A50" s="157"/>
      <c r="B50" s="124" t="s">
        <v>1</v>
      </c>
      <c r="C50" s="43"/>
      <c r="D50" s="43"/>
      <c r="E50" s="122"/>
    </row>
    <row r="51" spans="1:13" s="84" customFormat="1" ht="20.45" customHeight="1" thickBot="1" x14ac:dyDescent="0.2">
      <c r="A51" s="158"/>
      <c r="B51" s="107" t="s">
        <v>56</v>
      </c>
      <c r="C51" s="49"/>
      <c r="D51" s="49"/>
      <c r="E51" s="109"/>
    </row>
    <row r="52" spans="1:13" s="84" customFormat="1" ht="20.45" customHeight="1" thickTop="1" x14ac:dyDescent="0.15">
      <c r="A52" s="124"/>
      <c r="B52" s="124"/>
      <c r="C52" s="125"/>
      <c r="D52" s="125"/>
      <c r="E52" s="125"/>
      <c r="F52" s="125"/>
      <c r="G52" s="125"/>
      <c r="H52" s="125"/>
      <c r="I52" s="125"/>
    </row>
    <row r="53" spans="1:13" s="90" customFormat="1" ht="15" x14ac:dyDescent="0.3">
      <c r="A53" s="88"/>
      <c r="B53" s="88"/>
      <c r="C53" s="88"/>
      <c r="D53" s="88"/>
      <c r="E53" s="88"/>
      <c r="F53" s="76" t="s">
        <v>28</v>
      </c>
      <c r="G53" s="76" t="s">
        <v>27</v>
      </c>
      <c r="H53" s="89" t="s">
        <v>15</v>
      </c>
      <c r="I53" s="89" t="s">
        <v>29</v>
      </c>
    </row>
    <row r="54" spans="1:13" s="90" customFormat="1" ht="15" x14ac:dyDescent="0.3">
      <c r="A54" s="88"/>
      <c r="B54" s="88"/>
      <c r="C54" s="88"/>
      <c r="D54" s="91" t="s">
        <v>31</v>
      </c>
      <c r="E54" s="91" t="s">
        <v>66</v>
      </c>
      <c r="F54" s="92">
        <v>1700</v>
      </c>
      <c r="G54" s="93">
        <f>F54*0.6</f>
        <v>1020</v>
      </c>
      <c r="H54" s="94">
        <f>SUM(C43:I44)+SUM(C49:E50)</f>
        <v>0</v>
      </c>
      <c r="I54" s="81">
        <f>H54*G54</f>
        <v>0</v>
      </c>
    </row>
    <row r="55" spans="1:13" s="90" customFormat="1" ht="16.149999999999999" customHeight="1" x14ac:dyDescent="0.3">
      <c r="A55" s="88"/>
      <c r="B55" s="88"/>
      <c r="C55" s="88"/>
      <c r="D55" s="95" t="s">
        <v>31</v>
      </c>
      <c r="E55" s="95" t="s">
        <v>67</v>
      </c>
      <c r="F55" s="96">
        <v>1900</v>
      </c>
      <c r="G55" s="93">
        <f>F55*0.6</f>
        <v>1140</v>
      </c>
      <c r="H55" s="94">
        <f>SUM(C45:I45)+SUM(C51:E51)</f>
        <v>0</v>
      </c>
      <c r="I55" s="81">
        <f>H55*G55</f>
        <v>0</v>
      </c>
    </row>
    <row r="56" spans="1:13" ht="21" customHeight="1" x14ac:dyDescent="0.15">
      <c r="J56" s="75"/>
      <c r="K56" s="75"/>
      <c r="L56" s="75"/>
      <c r="M56" s="75"/>
    </row>
    <row r="57" spans="1:13" s="84" customFormat="1" ht="16.149999999999999" customHeight="1" x14ac:dyDescent="0.15">
      <c r="A57" s="88"/>
      <c r="B57" s="88"/>
      <c r="C57" s="88"/>
      <c r="D57" s="88"/>
      <c r="E57" s="88"/>
      <c r="F57" s="88"/>
      <c r="G57" s="88"/>
      <c r="H57" s="88"/>
      <c r="I57" s="88"/>
    </row>
    <row r="58" spans="1:13" s="59" customFormat="1" ht="16.5" customHeight="1" x14ac:dyDescent="0.3">
      <c r="A58" s="147" t="s">
        <v>45</v>
      </c>
      <c r="B58" s="147"/>
      <c r="C58" s="147"/>
      <c r="D58" s="57"/>
      <c r="E58" s="57"/>
      <c r="F58" s="57"/>
      <c r="G58" s="57"/>
      <c r="H58" s="57"/>
      <c r="I58" s="57"/>
    </row>
    <row r="59" spans="1:13" s="84" customFormat="1" ht="22.5" customHeight="1" x14ac:dyDescent="0.15">
      <c r="A59" s="148" t="s">
        <v>22</v>
      </c>
      <c r="B59" s="149"/>
      <c r="C59" s="60" t="s">
        <v>43</v>
      </c>
      <c r="D59" s="60" t="s">
        <v>113</v>
      </c>
      <c r="E59" s="60" t="s">
        <v>114</v>
      </c>
      <c r="F59" s="61" t="s">
        <v>116</v>
      </c>
      <c r="G59" s="61" t="s">
        <v>64</v>
      </c>
      <c r="H59" s="61" t="s">
        <v>49</v>
      </c>
      <c r="I59" s="61" t="s">
        <v>65</v>
      </c>
    </row>
    <row r="60" spans="1:13" s="84" customFormat="1" ht="81.599999999999994" customHeight="1" thickBot="1" x14ac:dyDescent="0.2">
      <c r="A60" s="75"/>
      <c r="B60" s="63"/>
      <c r="C60" s="85"/>
      <c r="D60" s="85"/>
      <c r="E60" s="85"/>
      <c r="F60" s="85"/>
      <c r="G60" s="85"/>
      <c r="H60" s="85"/>
      <c r="I60" s="85"/>
    </row>
    <row r="61" spans="1:13" s="84" customFormat="1" ht="21" customHeight="1" thickTop="1" thickBot="1" x14ac:dyDescent="0.2">
      <c r="A61" s="110" t="s">
        <v>10</v>
      </c>
      <c r="B61" s="113"/>
      <c r="C61" s="45"/>
      <c r="D61" s="45"/>
      <c r="E61" s="119"/>
      <c r="F61" s="119"/>
      <c r="G61" s="119"/>
      <c r="H61" s="119"/>
      <c r="I61" s="120"/>
    </row>
    <row r="62" spans="1:13" s="84" customFormat="1" ht="19.149999999999999" customHeight="1" thickTop="1" x14ac:dyDescent="0.15">
      <c r="A62" s="88"/>
      <c r="B62" s="88"/>
      <c r="C62" s="88"/>
      <c r="D62" s="88"/>
      <c r="E62" s="88"/>
    </row>
    <row r="63" spans="1:13" s="84" customFormat="1" ht="22.5" customHeight="1" x14ac:dyDescent="0.15">
      <c r="A63" s="148" t="s">
        <v>22</v>
      </c>
      <c r="B63" s="149"/>
      <c r="C63" s="61" t="s">
        <v>134</v>
      </c>
      <c r="D63" s="60" t="s">
        <v>128</v>
      </c>
      <c r="E63" s="60" t="s">
        <v>129</v>
      </c>
    </row>
    <row r="64" spans="1:13" s="84" customFormat="1" ht="81.599999999999994" customHeight="1" thickBot="1" x14ac:dyDescent="0.2">
      <c r="A64" s="75"/>
      <c r="B64" s="63"/>
      <c r="C64" s="85"/>
      <c r="D64" s="85"/>
      <c r="E64" s="85"/>
    </row>
    <row r="65" spans="1:13" s="84" customFormat="1" ht="21" customHeight="1" thickTop="1" thickBot="1" x14ac:dyDescent="0.2">
      <c r="A65" s="110" t="s">
        <v>10</v>
      </c>
      <c r="B65" s="113"/>
      <c r="C65" s="45"/>
      <c r="D65" s="45"/>
      <c r="E65" s="119"/>
    </row>
    <row r="66" spans="1:13" s="84" customFormat="1" ht="21" customHeight="1" thickTop="1" x14ac:dyDescent="0.15">
      <c r="A66" s="126"/>
      <c r="B66" s="124"/>
      <c r="C66" s="125"/>
      <c r="D66" s="125"/>
      <c r="E66" s="125"/>
    </row>
    <row r="67" spans="1:13" s="90" customFormat="1" ht="15" x14ac:dyDescent="0.3">
      <c r="A67" s="88"/>
      <c r="B67" s="88"/>
      <c r="C67" s="88"/>
      <c r="D67" s="88"/>
      <c r="E67" s="88"/>
      <c r="F67" s="76" t="s">
        <v>28</v>
      </c>
      <c r="G67" s="76" t="s">
        <v>27</v>
      </c>
      <c r="H67" s="89" t="s">
        <v>15</v>
      </c>
      <c r="I67" s="89" t="s">
        <v>29</v>
      </c>
    </row>
    <row r="68" spans="1:13" s="90" customFormat="1" ht="15" x14ac:dyDescent="0.3">
      <c r="A68" s="88"/>
      <c r="B68" s="88"/>
      <c r="C68" s="88"/>
      <c r="D68" s="91" t="s">
        <v>31</v>
      </c>
      <c r="E68" s="91" t="s">
        <v>45</v>
      </c>
      <c r="F68" s="92">
        <v>1300</v>
      </c>
      <c r="G68" s="93">
        <f>F68*0.6</f>
        <v>780</v>
      </c>
      <c r="H68" s="94">
        <f>SUM(C61:I61)+SUM(B65:E65)</f>
        <v>0</v>
      </c>
      <c r="I68" s="81">
        <f>H68*G68</f>
        <v>0</v>
      </c>
    </row>
    <row r="69" spans="1:13" ht="21" customHeight="1" x14ac:dyDescent="0.15">
      <c r="J69" s="75"/>
      <c r="K69" s="75"/>
      <c r="L69" s="75"/>
    </row>
    <row r="70" spans="1:13" ht="21" customHeight="1" x14ac:dyDescent="0.3">
      <c r="H70" s="99"/>
      <c r="I70" s="83"/>
    </row>
    <row r="71" spans="1:13" s="59" customFormat="1" ht="16.5" customHeight="1" x14ac:dyDescent="0.3">
      <c r="A71" s="147" t="s">
        <v>106</v>
      </c>
      <c r="B71" s="147"/>
      <c r="C71" s="147"/>
      <c r="D71" s="57"/>
      <c r="E71" s="57"/>
      <c r="F71" s="57"/>
      <c r="G71" s="57"/>
      <c r="H71" s="57"/>
      <c r="I71" s="57"/>
    </row>
    <row r="72" spans="1:13" s="84" customFormat="1" ht="13.5" customHeight="1" x14ac:dyDescent="0.15">
      <c r="A72" s="88"/>
      <c r="B72" s="88"/>
      <c r="C72" s="88"/>
      <c r="D72" s="88"/>
      <c r="E72" s="88"/>
      <c r="F72" s="88"/>
      <c r="G72" s="88"/>
      <c r="H72" s="88"/>
      <c r="I72" s="88"/>
    </row>
    <row r="73" spans="1:13" s="84" customFormat="1" ht="22.5" customHeight="1" x14ac:dyDescent="0.15">
      <c r="A73" s="148" t="s">
        <v>22</v>
      </c>
      <c r="B73" s="149"/>
      <c r="C73" s="61" t="s">
        <v>108</v>
      </c>
      <c r="D73" s="61" t="s">
        <v>109</v>
      </c>
      <c r="E73" s="61" t="s">
        <v>49</v>
      </c>
      <c r="F73" s="61" t="s">
        <v>130</v>
      </c>
      <c r="G73" s="61" t="s">
        <v>135</v>
      </c>
      <c r="H73" s="88"/>
      <c r="I73" s="88"/>
    </row>
    <row r="74" spans="1:13" s="84" customFormat="1" ht="81.599999999999994" customHeight="1" thickBot="1" x14ac:dyDescent="0.2">
      <c r="A74" s="75"/>
      <c r="B74" s="63"/>
      <c r="C74" s="85"/>
      <c r="D74" s="85"/>
      <c r="E74" s="85"/>
      <c r="F74" s="85"/>
      <c r="G74" s="85"/>
      <c r="H74" s="88"/>
      <c r="I74" s="88"/>
    </row>
    <row r="75" spans="1:13" s="84" customFormat="1" ht="25.15" customHeight="1" thickTop="1" thickBot="1" x14ac:dyDescent="0.2">
      <c r="A75" s="110" t="s">
        <v>10</v>
      </c>
      <c r="B75" s="113"/>
      <c r="C75" s="45"/>
      <c r="D75" s="45"/>
      <c r="E75" s="45"/>
      <c r="F75" s="45"/>
      <c r="G75" s="120"/>
      <c r="H75" s="88"/>
      <c r="I75" s="88"/>
    </row>
    <row r="76" spans="1:13" s="84" customFormat="1" ht="19.149999999999999" customHeight="1" thickTop="1" x14ac:dyDescent="0.15">
      <c r="A76" s="88"/>
      <c r="B76" s="88"/>
      <c r="C76" s="88"/>
      <c r="D76" s="88"/>
      <c r="E76" s="88"/>
      <c r="F76" s="88"/>
      <c r="G76" s="88"/>
      <c r="H76" s="88"/>
      <c r="I76" s="88"/>
    </row>
    <row r="77" spans="1:13" s="90" customFormat="1" ht="15" x14ac:dyDescent="0.3">
      <c r="A77" s="88"/>
      <c r="B77" s="88"/>
      <c r="C77" s="88"/>
      <c r="D77" s="88"/>
      <c r="E77" s="88"/>
      <c r="F77" s="76" t="s">
        <v>28</v>
      </c>
      <c r="G77" s="76" t="s">
        <v>27</v>
      </c>
      <c r="H77" s="89" t="s">
        <v>15</v>
      </c>
      <c r="I77" s="89" t="s">
        <v>29</v>
      </c>
    </row>
    <row r="78" spans="1:13" s="90" customFormat="1" ht="15" x14ac:dyDescent="0.3">
      <c r="A78" s="88"/>
      <c r="B78" s="88"/>
      <c r="C78" s="88"/>
      <c r="D78" s="91" t="s">
        <v>31</v>
      </c>
      <c r="E78" s="91" t="s">
        <v>106</v>
      </c>
      <c r="F78" s="92">
        <v>300</v>
      </c>
      <c r="G78" s="93">
        <f>F78*0.6</f>
        <v>180</v>
      </c>
      <c r="H78" s="94">
        <f>SUM(C75:G75)</f>
        <v>0</v>
      </c>
      <c r="I78" s="81">
        <f>H78*G78</f>
        <v>0</v>
      </c>
    </row>
    <row r="79" spans="1:13" ht="21" customHeight="1" x14ac:dyDescent="0.15">
      <c r="J79" s="75"/>
      <c r="K79" s="75"/>
      <c r="L79" s="75"/>
      <c r="M79" s="75"/>
    </row>
  </sheetData>
  <sheetProtection sheet="1" objects="1" scenarios="1"/>
  <mergeCells count="27">
    <mergeCell ref="A5:A6"/>
    <mergeCell ref="A2:B2"/>
    <mergeCell ref="A3:B3"/>
    <mergeCell ref="A4:B4"/>
    <mergeCell ref="A1:C1"/>
    <mergeCell ref="A7:I7"/>
    <mergeCell ref="A30:I30"/>
    <mergeCell ref="A40:C40"/>
    <mergeCell ref="A41:B41"/>
    <mergeCell ref="A43:A45"/>
    <mergeCell ref="A23:C23"/>
    <mergeCell ref="A25:B25"/>
    <mergeCell ref="A27:A29"/>
    <mergeCell ref="A31:B31"/>
    <mergeCell ref="A8:B8"/>
    <mergeCell ref="A9:B9"/>
    <mergeCell ref="A10:B10"/>
    <mergeCell ref="A71:C71"/>
    <mergeCell ref="A73:B73"/>
    <mergeCell ref="A13:B13"/>
    <mergeCell ref="A14:B14"/>
    <mergeCell ref="A15:B15"/>
    <mergeCell ref="A59:B59"/>
    <mergeCell ref="A58:C58"/>
    <mergeCell ref="A47:B47"/>
    <mergeCell ref="A49:A51"/>
    <mergeCell ref="A63:B63"/>
  </mergeCells>
  <phoneticPr fontId="2"/>
  <pageMargins left="0.31496062992125984" right="0.31496062992125984" top="0.31" bottom="0" header="0.11811023622047245" footer="0.11811023622047245"/>
  <pageSetup paperSize="9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5"/>
  <sheetViews>
    <sheetView workbookViewId="0">
      <selection activeCell="L15" sqref="L15"/>
    </sheetView>
  </sheetViews>
  <sheetFormatPr defaultColWidth="9" defaultRowHeight="15" customHeight="1" x14ac:dyDescent="0.15"/>
  <cols>
    <col min="1" max="1" width="8.5" style="19" customWidth="1"/>
    <col min="2" max="2" width="14.125" style="25" customWidth="1"/>
    <col min="3" max="3" width="14.75" style="25" customWidth="1"/>
    <col min="4" max="4" width="5.75" style="19" customWidth="1"/>
    <col min="5" max="5" width="16.25" style="53" customWidth="1"/>
    <col min="6" max="7" width="6.625" style="26" customWidth="1"/>
    <col min="8" max="8" width="7" style="27" customWidth="1"/>
    <col min="9" max="9" width="11.25" style="26" customWidth="1"/>
    <col min="10" max="16384" width="9" style="18"/>
  </cols>
  <sheetData>
    <row r="1" spans="1:9" ht="31.5" customHeight="1" x14ac:dyDescent="0.15">
      <c r="A1" s="37" t="s">
        <v>8</v>
      </c>
      <c r="B1" s="41" t="s">
        <v>7</v>
      </c>
      <c r="C1" s="41" t="s">
        <v>17</v>
      </c>
      <c r="D1" s="37" t="s">
        <v>6</v>
      </c>
      <c r="E1" s="52" t="s">
        <v>57</v>
      </c>
      <c r="F1" s="40" t="s">
        <v>13</v>
      </c>
      <c r="G1" s="40" t="s">
        <v>5</v>
      </c>
      <c r="H1" s="38" t="s">
        <v>4</v>
      </c>
      <c r="I1" s="39" t="s">
        <v>3</v>
      </c>
    </row>
    <row r="2" spans="1:9" ht="15" customHeight="1" x14ac:dyDescent="0.15">
      <c r="A2" s="20" t="s">
        <v>9</v>
      </c>
      <c r="B2" s="20" t="s">
        <v>11</v>
      </c>
      <c r="C2" s="25" t="str">
        <f>ORDER!C2</f>
        <v>お祭り</v>
      </c>
      <c r="D2" s="19" t="s">
        <v>55</v>
      </c>
      <c r="E2" s="55">
        <v>4570101682239</v>
      </c>
      <c r="F2" s="26">
        <v>2300</v>
      </c>
      <c r="G2" s="26">
        <f t="shared" ref="G2:G10" si="0">F2*0.6</f>
        <v>1380</v>
      </c>
      <c r="H2" s="27">
        <f>ORDER!C5</f>
        <v>0</v>
      </c>
      <c r="I2" s="21">
        <f t="shared" ref="I2:I28" si="1">G2*H2</f>
        <v>0</v>
      </c>
    </row>
    <row r="3" spans="1:9" ht="15" customHeight="1" x14ac:dyDescent="0.15">
      <c r="C3" s="25" t="str">
        <f>ORDER!D2</f>
        <v>お祭り赤</v>
      </c>
      <c r="D3" s="19" t="s">
        <v>55</v>
      </c>
      <c r="E3" s="53">
        <v>4570101683960</v>
      </c>
      <c r="F3" s="26">
        <v>2300</v>
      </c>
      <c r="G3" s="26">
        <f t="shared" si="0"/>
        <v>1380</v>
      </c>
      <c r="H3" s="27">
        <f>ORDER!D5</f>
        <v>0</v>
      </c>
      <c r="I3" s="21">
        <f t="shared" si="1"/>
        <v>0</v>
      </c>
    </row>
    <row r="4" spans="1:9" ht="15" customHeight="1" x14ac:dyDescent="0.15">
      <c r="C4" s="25" t="str">
        <f>ORDER!E2</f>
        <v>紺波まつり</v>
      </c>
      <c r="D4" s="19" t="s">
        <v>55</v>
      </c>
      <c r="E4" s="53">
        <v>4570101683977</v>
      </c>
      <c r="F4" s="26">
        <v>2300</v>
      </c>
      <c r="G4" s="26">
        <f t="shared" si="0"/>
        <v>1380</v>
      </c>
      <c r="H4" s="27">
        <f>ORDER!E5</f>
        <v>0</v>
      </c>
      <c r="I4" s="21">
        <f t="shared" si="1"/>
        <v>0</v>
      </c>
    </row>
    <row r="5" spans="1:9" ht="15" customHeight="1" x14ac:dyDescent="0.15">
      <c r="C5" s="25" t="str">
        <f>ORDER!F2</f>
        <v>金魚</v>
      </c>
      <c r="D5" s="19" t="s">
        <v>55</v>
      </c>
      <c r="E5" s="53">
        <v>4570101683991</v>
      </c>
      <c r="F5" s="26">
        <v>2300</v>
      </c>
      <c r="G5" s="26">
        <f t="shared" si="0"/>
        <v>1380</v>
      </c>
      <c r="H5" s="27">
        <f>ORDER!F5</f>
        <v>0</v>
      </c>
      <c r="I5" s="21">
        <f t="shared" si="1"/>
        <v>0</v>
      </c>
    </row>
    <row r="6" spans="1:9" ht="15" customHeight="1" x14ac:dyDescent="0.15">
      <c r="C6" s="25" t="str">
        <f>ORDER!G2</f>
        <v>家紋</v>
      </c>
      <c r="D6" s="19" t="s">
        <v>55</v>
      </c>
      <c r="E6" s="55">
        <v>4570101682246</v>
      </c>
      <c r="F6" s="26">
        <v>2300</v>
      </c>
      <c r="G6" s="26">
        <f t="shared" si="0"/>
        <v>1380</v>
      </c>
      <c r="H6" s="27">
        <f>ORDER!G5</f>
        <v>0</v>
      </c>
      <c r="I6" s="21">
        <f t="shared" si="1"/>
        <v>0</v>
      </c>
    </row>
    <row r="7" spans="1:9" ht="15" customHeight="1" x14ac:dyDescent="0.15">
      <c r="C7" s="25" t="str">
        <f>ORDER!H2</f>
        <v>おかめ</v>
      </c>
      <c r="D7" s="19" t="s">
        <v>55</v>
      </c>
      <c r="E7" s="53">
        <v>4570101682192</v>
      </c>
      <c r="F7" s="26">
        <v>2300</v>
      </c>
      <c r="G7" s="26">
        <f t="shared" si="0"/>
        <v>1380</v>
      </c>
      <c r="H7" s="27">
        <f>ORDER!H5</f>
        <v>0</v>
      </c>
      <c r="I7" s="21">
        <f t="shared" si="1"/>
        <v>0</v>
      </c>
    </row>
    <row r="8" spans="1:9" ht="15" customHeight="1" x14ac:dyDescent="0.15">
      <c r="C8" s="46" t="str">
        <f>ORDER!I2</f>
        <v>ひょっとこ</v>
      </c>
      <c r="D8" s="28" t="s">
        <v>55</v>
      </c>
      <c r="E8" s="54">
        <v>4570101682208</v>
      </c>
      <c r="F8" s="29">
        <v>2300</v>
      </c>
      <c r="G8" s="29">
        <f t="shared" si="0"/>
        <v>1380</v>
      </c>
      <c r="H8" s="30">
        <f>ORDER!I5</f>
        <v>0</v>
      </c>
      <c r="I8" s="23">
        <f t="shared" si="1"/>
        <v>0</v>
      </c>
    </row>
    <row r="9" spans="1:9" ht="15" customHeight="1" x14ac:dyDescent="0.15">
      <c r="A9" s="20"/>
      <c r="B9" s="20"/>
      <c r="C9" s="20" t="str">
        <f t="shared" ref="C9:C15" si="2">C2</f>
        <v>お祭り</v>
      </c>
      <c r="D9" s="19" t="s">
        <v>58</v>
      </c>
      <c r="E9" s="53">
        <v>4570101684127</v>
      </c>
      <c r="F9" s="26">
        <v>2500</v>
      </c>
      <c r="G9" s="26">
        <f t="shared" si="0"/>
        <v>1500</v>
      </c>
      <c r="H9" s="27">
        <f>ORDER!C6</f>
        <v>0</v>
      </c>
      <c r="I9" s="21">
        <f t="shared" si="1"/>
        <v>0</v>
      </c>
    </row>
    <row r="10" spans="1:9" ht="15" customHeight="1" x14ac:dyDescent="0.15">
      <c r="C10" s="20" t="str">
        <f t="shared" si="2"/>
        <v>お祭り赤</v>
      </c>
      <c r="D10" s="19" t="s">
        <v>58</v>
      </c>
      <c r="E10" s="53">
        <v>4570101684158</v>
      </c>
      <c r="F10" s="26">
        <v>2500</v>
      </c>
      <c r="G10" s="26">
        <f t="shared" si="0"/>
        <v>1500</v>
      </c>
      <c r="H10" s="27">
        <f>ORDER!D6</f>
        <v>0</v>
      </c>
      <c r="I10" s="21">
        <f t="shared" si="1"/>
        <v>0</v>
      </c>
    </row>
    <row r="11" spans="1:9" ht="15" customHeight="1" x14ac:dyDescent="0.15">
      <c r="C11" s="20" t="str">
        <f t="shared" si="2"/>
        <v>紺波まつり</v>
      </c>
      <c r="D11" s="19" t="s">
        <v>58</v>
      </c>
      <c r="E11" s="53">
        <v>4570101684165</v>
      </c>
      <c r="F11" s="26">
        <v>2500</v>
      </c>
      <c r="G11" s="26">
        <f t="shared" ref="G11:G22" si="3">F11*0.6</f>
        <v>1500</v>
      </c>
      <c r="H11" s="27">
        <f>ORDER!E6</f>
        <v>0</v>
      </c>
      <c r="I11" s="21">
        <f t="shared" si="1"/>
        <v>0</v>
      </c>
    </row>
    <row r="12" spans="1:9" ht="15" customHeight="1" x14ac:dyDescent="0.15">
      <c r="C12" s="20" t="str">
        <f t="shared" si="2"/>
        <v>金魚</v>
      </c>
      <c r="D12" s="19" t="s">
        <v>58</v>
      </c>
      <c r="E12" s="53">
        <v>4570101684172</v>
      </c>
      <c r="F12" s="26">
        <v>2500</v>
      </c>
      <c r="G12" s="26">
        <f t="shared" si="3"/>
        <v>1500</v>
      </c>
      <c r="H12" s="27">
        <f>ORDER!F6</f>
        <v>0</v>
      </c>
      <c r="I12" s="21">
        <f t="shared" si="1"/>
        <v>0</v>
      </c>
    </row>
    <row r="13" spans="1:9" ht="15" customHeight="1" x14ac:dyDescent="0.15">
      <c r="C13" s="20" t="str">
        <f t="shared" si="2"/>
        <v>家紋</v>
      </c>
      <c r="D13" s="19" t="s">
        <v>58</v>
      </c>
      <c r="E13" s="53">
        <v>4570101684189</v>
      </c>
      <c r="F13" s="26">
        <v>2500</v>
      </c>
      <c r="G13" s="26">
        <f t="shared" si="3"/>
        <v>1500</v>
      </c>
      <c r="H13" s="27">
        <f>ORDER!G6</f>
        <v>0</v>
      </c>
      <c r="I13" s="21">
        <f t="shared" si="1"/>
        <v>0</v>
      </c>
    </row>
    <row r="14" spans="1:9" ht="15" customHeight="1" x14ac:dyDescent="0.15">
      <c r="C14" s="20" t="str">
        <f t="shared" si="2"/>
        <v>おかめ</v>
      </c>
      <c r="D14" s="19" t="s">
        <v>58</v>
      </c>
      <c r="E14" s="53">
        <v>4570101684196</v>
      </c>
      <c r="F14" s="26">
        <v>2500</v>
      </c>
      <c r="G14" s="26">
        <f t="shared" si="3"/>
        <v>1500</v>
      </c>
      <c r="H14" s="27">
        <f>ORDER!H6</f>
        <v>0</v>
      </c>
      <c r="I14" s="21">
        <f t="shared" si="1"/>
        <v>0</v>
      </c>
    </row>
    <row r="15" spans="1:9" ht="15" customHeight="1" x14ac:dyDescent="0.15">
      <c r="A15" s="28"/>
      <c r="B15" s="46"/>
      <c r="C15" s="123" t="str">
        <f t="shared" si="2"/>
        <v>ひょっとこ</v>
      </c>
      <c r="D15" s="28" t="s">
        <v>58</v>
      </c>
      <c r="E15" s="54">
        <v>4570101684202</v>
      </c>
      <c r="F15" s="29">
        <v>2500</v>
      </c>
      <c r="G15" s="29">
        <f t="shared" si="3"/>
        <v>1500</v>
      </c>
      <c r="H15" s="30">
        <f>ORDER!I6</f>
        <v>0</v>
      </c>
      <c r="I15" s="23">
        <f t="shared" si="1"/>
        <v>0</v>
      </c>
    </row>
    <row r="16" spans="1:9" ht="15" hidden="1" customHeight="1" x14ac:dyDescent="0.15">
      <c r="C16" s="25" t="str">
        <f>ORDER!C8</f>
        <v>ミズシマケーキ</v>
      </c>
      <c r="D16" s="19" t="s">
        <v>58</v>
      </c>
      <c r="E16" s="53">
        <v>4570101684219</v>
      </c>
      <c r="F16" s="26">
        <v>2500</v>
      </c>
      <c r="G16" s="26">
        <f t="shared" si="3"/>
        <v>1500</v>
      </c>
      <c r="H16" s="27">
        <f>ORDER!C11</f>
        <v>0</v>
      </c>
      <c r="I16" s="21">
        <f t="shared" si="1"/>
        <v>0</v>
      </c>
    </row>
    <row r="17" spans="1:9" ht="15" hidden="1" customHeight="1" x14ac:dyDescent="0.15">
      <c r="C17" s="25" t="str">
        <f>ORDER!D8</f>
        <v>ピンクケーキ</v>
      </c>
      <c r="D17" s="19" t="s">
        <v>58</v>
      </c>
      <c r="E17" s="53">
        <v>4570101684226</v>
      </c>
      <c r="F17" s="26">
        <v>2500</v>
      </c>
      <c r="G17" s="26">
        <f t="shared" si="3"/>
        <v>1500</v>
      </c>
      <c r="H17" s="27">
        <f>ORDER!D11</f>
        <v>0</v>
      </c>
      <c r="I17" s="21">
        <f t="shared" si="1"/>
        <v>0</v>
      </c>
    </row>
    <row r="18" spans="1:9" ht="15" hidden="1" customHeight="1" x14ac:dyDescent="0.15">
      <c r="C18" s="25" t="str">
        <f>ORDER!E8</f>
        <v>ミントケーキ</v>
      </c>
      <c r="D18" s="19" t="s">
        <v>58</v>
      </c>
      <c r="E18" s="53">
        <v>4570101684233</v>
      </c>
      <c r="F18" s="26">
        <v>2500</v>
      </c>
      <c r="G18" s="26">
        <f t="shared" si="3"/>
        <v>1500</v>
      </c>
      <c r="H18" s="27">
        <f>ORDER!E11</f>
        <v>0</v>
      </c>
      <c r="I18" s="21">
        <f t="shared" si="1"/>
        <v>0</v>
      </c>
    </row>
    <row r="19" spans="1:9" ht="15" hidden="1" customHeight="1" x14ac:dyDescent="0.15">
      <c r="C19" s="25" t="str">
        <f>ORDER!F8</f>
        <v>サクランボケーキ</v>
      </c>
      <c r="D19" s="19" t="s">
        <v>58</v>
      </c>
      <c r="E19" s="53">
        <v>4570101684240</v>
      </c>
      <c r="F19" s="26">
        <v>2500</v>
      </c>
      <c r="G19" s="26">
        <f t="shared" si="3"/>
        <v>1500</v>
      </c>
      <c r="H19" s="27">
        <f>ORDER!F11</f>
        <v>0</v>
      </c>
      <c r="I19" s="21">
        <f t="shared" si="1"/>
        <v>0</v>
      </c>
    </row>
    <row r="20" spans="1:9" ht="15" hidden="1" customHeight="1" x14ac:dyDescent="0.15">
      <c r="C20" s="25" t="str">
        <f>ORDER!G8</f>
        <v>イチゴケーキ</v>
      </c>
      <c r="D20" s="19" t="s">
        <v>58</v>
      </c>
      <c r="E20" s="53">
        <v>4570101684257</v>
      </c>
      <c r="F20" s="26">
        <v>2500</v>
      </c>
      <c r="G20" s="26">
        <f t="shared" si="3"/>
        <v>1500</v>
      </c>
      <c r="H20" s="27">
        <f>ORDER!G11</f>
        <v>0</v>
      </c>
      <c r="I20" s="21">
        <f t="shared" si="1"/>
        <v>0</v>
      </c>
    </row>
    <row r="21" spans="1:9" ht="15" hidden="1" customHeight="1" x14ac:dyDescent="0.15">
      <c r="C21" s="25" t="str">
        <f>ORDER!H8</f>
        <v>ショートケーキ</v>
      </c>
      <c r="D21" s="19" t="s">
        <v>58</v>
      </c>
      <c r="E21" s="53">
        <v>4570101684264</v>
      </c>
      <c r="F21" s="26">
        <v>2500</v>
      </c>
      <c r="G21" s="26">
        <f t="shared" si="3"/>
        <v>1500</v>
      </c>
      <c r="H21" s="27">
        <f>ORDER!H11</f>
        <v>0</v>
      </c>
      <c r="I21" s="21">
        <f t="shared" si="1"/>
        <v>0</v>
      </c>
    </row>
    <row r="22" spans="1:9" ht="15" hidden="1" customHeight="1" x14ac:dyDescent="0.15">
      <c r="C22" s="25" t="str">
        <f>ORDER!I8</f>
        <v>ウォーリーBD</v>
      </c>
      <c r="D22" s="19" t="s">
        <v>58</v>
      </c>
      <c r="E22" s="53">
        <v>4570101684271</v>
      </c>
      <c r="F22" s="26">
        <v>2500</v>
      </c>
      <c r="G22" s="26">
        <f t="shared" si="3"/>
        <v>1500</v>
      </c>
      <c r="H22" s="27">
        <f>ORDER!I11</f>
        <v>0</v>
      </c>
      <c r="I22" s="21">
        <f t="shared" si="1"/>
        <v>0</v>
      </c>
    </row>
    <row r="23" spans="1:9" ht="15" hidden="1" customHeight="1" x14ac:dyDescent="0.15">
      <c r="C23" s="25" t="str">
        <f>ORDER!C13</f>
        <v>MIXボーダー</v>
      </c>
      <c r="D23" s="19" t="s">
        <v>56</v>
      </c>
      <c r="E23" s="53">
        <v>4570101684288</v>
      </c>
      <c r="F23" s="26">
        <v>2500</v>
      </c>
      <c r="G23" s="26">
        <f t="shared" ref="G23:G28" si="4">F23*0.6</f>
        <v>1500</v>
      </c>
      <c r="H23" s="27">
        <f>ORDER!C16</f>
        <v>0</v>
      </c>
      <c r="I23" s="21">
        <f t="shared" si="1"/>
        <v>0</v>
      </c>
    </row>
    <row r="24" spans="1:9" ht="15" hidden="1" customHeight="1" x14ac:dyDescent="0.15">
      <c r="C24" s="25" t="str">
        <f>ORDER!D13</f>
        <v>マルチボーダー</v>
      </c>
      <c r="D24" s="19" t="s">
        <v>56</v>
      </c>
      <c r="E24" s="53">
        <v>4570101684295</v>
      </c>
      <c r="F24" s="26">
        <v>2500</v>
      </c>
      <c r="G24" s="26">
        <f t="shared" si="4"/>
        <v>1500</v>
      </c>
      <c r="H24" s="27">
        <f>ORDER!D16</f>
        <v>0</v>
      </c>
      <c r="I24" s="21">
        <f t="shared" si="1"/>
        <v>0</v>
      </c>
    </row>
    <row r="25" spans="1:9" ht="15" hidden="1" customHeight="1" x14ac:dyDescent="0.15">
      <c r="C25" s="25" t="str">
        <f>ORDER!E13</f>
        <v>モノクロBD</v>
      </c>
      <c r="D25" s="19" t="s">
        <v>56</v>
      </c>
      <c r="E25" s="53">
        <v>4570101684301</v>
      </c>
      <c r="F25" s="26">
        <v>2500</v>
      </c>
      <c r="G25" s="26">
        <f t="shared" si="4"/>
        <v>1500</v>
      </c>
      <c r="H25" s="27">
        <f>ORDER!E16</f>
        <v>0</v>
      </c>
      <c r="I25" s="21">
        <f t="shared" si="1"/>
        <v>0</v>
      </c>
    </row>
    <row r="26" spans="1:9" ht="15" hidden="1" customHeight="1" x14ac:dyDescent="0.15">
      <c r="C26" s="25" t="str">
        <f>ORDER!F13</f>
        <v>カラフルBD</v>
      </c>
      <c r="D26" s="19" t="s">
        <v>56</v>
      </c>
      <c r="E26" s="53">
        <v>4570101684318</v>
      </c>
      <c r="F26" s="26">
        <v>2500</v>
      </c>
      <c r="G26" s="26">
        <f t="shared" si="4"/>
        <v>1500</v>
      </c>
      <c r="H26" s="27">
        <f>ORDER!F16</f>
        <v>0</v>
      </c>
      <c r="I26" s="21">
        <f t="shared" si="1"/>
        <v>0</v>
      </c>
    </row>
    <row r="27" spans="1:9" ht="15" hidden="1" customHeight="1" x14ac:dyDescent="0.15">
      <c r="C27" s="25" t="str">
        <f>ORDER!G13</f>
        <v>HAPPYHAPPY</v>
      </c>
      <c r="D27" s="19" t="s">
        <v>56</v>
      </c>
      <c r="E27" s="53">
        <v>4570101684325</v>
      </c>
      <c r="F27" s="26">
        <v>2500</v>
      </c>
      <c r="G27" s="26">
        <f t="shared" si="4"/>
        <v>1500</v>
      </c>
      <c r="H27" s="27">
        <f>ORDER!G16</f>
        <v>0</v>
      </c>
      <c r="I27" s="21">
        <f t="shared" si="1"/>
        <v>0</v>
      </c>
    </row>
    <row r="28" spans="1:9" ht="15" hidden="1" customHeight="1" x14ac:dyDescent="0.15">
      <c r="A28" s="28"/>
      <c r="B28" s="46"/>
      <c r="C28" s="46" t="str">
        <f>ORDER!H13</f>
        <v>ろうそく</v>
      </c>
      <c r="D28" s="28" t="s">
        <v>56</v>
      </c>
      <c r="E28" s="54">
        <v>4570101684332</v>
      </c>
      <c r="F28" s="29">
        <v>2500</v>
      </c>
      <c r="G28" s="29">
        <f t="shared" si="4"/>
        <v>1500</v>
      </c>
      <c r="H28" s="30">
        <f>ORDER!H16</f>
        <v>0</v>
      </c>
      <c r="I28" s="23">
        <f t="shared" si="1"/>
        <v>0</v>
      </c>
    </row>
    <row r="29" spans="1:9" ht="15" customHeight="1" x14ac:dyDescent="0.15">
      <c r="A29" s="19" t="s">
        <v>23</v>
      </c>
      <c r="B29" s="25" t="s">
        <v>24</v>
      </c>
      <c r="C29" s="20" t="str">
        <f>ORDER!C25</f>
        <v>お祭り</v>
      </c>
      <c r="D29" s="19" t="s">
        <v>33</v>
      </c>
      <c r="E29" s="55">
        <v>4570101682390</v>
      </c>
      <c r="F29" s="21">
        <v>2300</v>
      </c>
      <c r="G29" s="21">
        <f>F29*0.6</f>
        <v>1380</v>
      </c>
      <c r="H29" s="22">
        <f>ORDER!C27</f>
        <v>0</v>
      </c>
      <c r="I29" s="21">
        <f t="shared" ref="I29:I94" si="5">G29*H29</f>
        <v>0</v>
      </c>
    </row>
    <row r="30" spans="1:9" ht="15" customHeight="1" x14ac:dyDescent="0.15">
      <c r="C30" s="20"/>
      <c r="D30" s="19" t="s">
        <v>34</v>
      </c>
      <c r="E30" s="55">
        <v>4570101682499</v>
      </c>
      <c r="F30" s="21">
        <v>2300</v>
      </c>
      <c r="G30" s="21">
        <f>F30*0.6</f>
        <v>1380</v>
      </c>
      <c r="H30" s="22">
        <f>ORDER!C28</f>
        <v>0</v>
      </c>
      <c r="I30" s="21">
        <f t="shared" si="5"/>
        <v>0</v>
      </c>
    </row>
    <row r="31" spans="1:9" ht="15" customHeight="1" x14ac:dyDescent="0.15">
      <c r="C31" s="20" t="str">
        <f>ORDER!D25</f>
        <v>お祭り赤</v>
      </c>
      <c r="D31" s="19" t="s">
        <v>33</v>
      </c>
      <c r="E31" s="53">
        <v>4570101684561</v>
      </c>
      <c r="F31" s="21">
        <v>2300</v>
      </c>
      <c r="G31" s="21">
        <f t="shared" ref="G31:G32" si="6">F31*0.6</f>
        <v>1380</v>
      </c>
      <c r="H31" s="22">
        <f>ORDER!D27</f>
        <v>0</v>
      </c>
      <c r="I31" s="21">
        <f t="shared" si="5"/>
        <v>0</v>
      </c>
    </row>
    <row r="32" spans="1:9" ht="15" customHeight="1" x14ac:dyDescent="0.15">
      <c r="C32" s="20"/>
      <c r="D32" s="19" t="s">
        <v>34</v>
      </c>
      <c r="E32" s="53">
        <v>4570101684578</v>
      </c>
      <c r="F32" s="21">
        <v>2300</v>
      </c>
      <c r="G32" s="21">
        <f t="shared" si="6"/>
        <v>1380</v>
      </c>
      <c r="H32" s="22">
        <f>ORDER!D28</f>
        <v>0</v>
      </c>
      <c r="I32" s="21">
        <f t="shared" si="5"/>
        <v>0</v>
      </c>
    </row>
    <row r="33" spans="1:12" ht="15" customHeight="1" x14ac:dyDescent="0.15">
      <c r="C33" s="20" t="str">
        <f>ORDER!E25</f>
        <v>紺波まつり</v>
      </c>
      <c r="D33" s="19" t="s">
        <v>33</v>
      </c>
      <c r="E33" s="53">
        <v>4570101684585</v>
      </c>
      <c r="F33" s="21">
        <v>2300</v>
      </c>
      <c r="G33" s="21">
        <f t="shared" ref="G33:G94" si="7">F33*0.6</f>
        <v>1380</v>
      </c>
      <c r="H33" s="22">
        <f>ORDER!E27</f>
        <v>0</v>
      </c>
      <c r="I33" s="21">
        <f t="shared" si="5"/>
        <v>0</v>
      </c>
    </row>
    <row r="34" spans="1:12" ht="15" customHeight="1" x14ac:dyDescent="0.15">
      <c r="C34" s="20"/>
      <c r="D34" s="19" t="s">
        <v>34</v>
      </c>
      <c r="E34" s="53">
        <v>4570101684592</v>
      </c>
      <c r="F34" s="21">
        <v>2300</v>
      </c>
      <c r="G34" s="21">
        <f t="shared" si="7"/>
        <v>1380</v>
      </c>
      <c r="H34" s="22">
        <f>ORDER!E28</f>
        <v>0</v>
      </c>
      <c r="I34" s="21">
        <f t="shared" si="5"/>
        <v>0</v>
      </c>
    </row>
    <row r="35" spans="1:12" ht="15" customHeight="1" x14ac:dyDescent="0.15">
      <c r="C35" s="20" t="str">
        <f>ORDER!F25</f>
        <v>金魚</v>
      </c>
      <c r="D35" s="19" t="s">
        <v>33</v>
      </c>
      <c r="E35" s="53">
        <v>4570101684608</v>
      </c>
      <c r="F35" s="21">
        <v>2300</v>
      </c>
      <c r="G35" s="21">
        <f t="shared" si="7"/>
        <v>1380</v>
      </c>
      <c r="H35" s="22">
        <f>ORDER!F27</f>
        <v>0</v>
      </c>
      <c r="I35" s="21">
        <f t="shared" si="5"/>
        <v>0</v>
      </c>
    </row>
    <row r="36" spans="1:12" ht="15" customHeight="1" x14ac:dyDescent="0.15">
      <c r="C36" s="20"/>
      <c r="D36" s="19" t="s">
        <v>34</v>
      </c>
      <c r="E36" s="53">
        <v>4570101684615</v>
      </c>
      <c r="F36" s="21">
        <v>2300</v>
      </c>
      <c r="G36" s="21">
        <f t="shared" si="7"/>
        <v>1380</v>
      </c>
      <c r="H36" s="22">
        <f>ORDER!F28</f>
        <v>0</v>
      </c>
      <c r="I36" s="21">
        <f t="shared" si="5"/>
        <v>0</v>
      </c>
    </row>
    <row r="37" spans="1:12" ht="15" customHeight="1" x14ac:dyDescent="0.15">
      <c r="C37" s="20" t="str">
        <f>ORDER!G25</f>
        <v>家紋</v>
      </c>
      <c r="D37" s="19" t="s">
        <v>33</v>
      </c>
      <c r="E37" s="55">
        <v>4570101682406</v>
      </c>
      <c r="F37" s="21">
        <v>2300</v>
      </c>
      <c r="G37" s="21">
        <f t="shared" si="7"/>
        <v>1380</v>
      </c>
      <c r="H37" s="22">
        <f>ORDER!G27</f>
        <v>0</v>
      </c>
      <c r="I37" s="21">
        <f t="shared" si="5"/>
        <v>0</v>
      </c>
    </row>
    <row r="38" spans="1:12" ht="15" customHeight="1" x14ac:dyDescent="0.15">
      <c r="A38" s="18"/>
      <c r="B38" s="47"/>
      <c r="C38" s="20"/>
      <c r="D38" s="19" t="s">
        <v>34</v>
      </c>
      <c r="E38" s="55">
        <v>4570101682505</v>
      </c>
      <c r="F38" s="21">
        <v>2300</v>
      </c>
      <c r="G38" s="21">
        <f t="shared" si="7"/>
        <v>1380</v>
      </c>
      <c r="H38" s="22">
        <f>ORDER!G28</f>
        <v>0</v>
      </c>
      <c r="I38" s="21">
        <f t="shared" si="5"/>
        <v>0</v>
      </c>
    </row>
    <row r="39" spans="1:12" ht="15" customHeight="1" x14ac:dyDescent="0.15">
      <c r="A39" s="18"/>
      <c r="B39" s="47"/>
      <c r="C39" s="20" t="s">
        <v>132</v>
      </c>
      <c r="D39" s="19" t="s">
        <v>33</v>
      </c>
      <c r="E39" s="55">
        <v>4570101685643</v>
      </c>
      <c r="F39" s="21">
        <v>2300</v>
      </c>
      <c r="G39" s="21">
        <f t="shared" ref="G39:G40" si="8">F39*0.6</f>
        <v>1380</v>
      </c>
      <c r="H39" s="22">
        <f>ORDER!H27</f>
        <v>0</v>
      </c>
      <c r="I39" s="21">
        <f>G39*H39</f>
        <v>0</v>
      </c>
      <c r="L39" s="22">
        <f>ORDER!I27</f>
        <v>0</v>
      </c>
    </row>
    <row r="40" spans="1:12" ht="15" customHeight="1" x14ac:dyDescent="0.15">
      <c r="A40" s="18"/>
      <c r="B40" s="47"/>
      <c r="C40" s="123"/>
      <c r="D40" s="28" t="s">
        <v>34</v>
      </c>
      <c r="E40" s="56">
        <v>4570101685650</v>
      </c>
      <c r="F40" s="23">
        <v>2300</v>
      </c>
      <c r="G40" s="23">
        <f t="shared" si="8"/>
        <v>1380</v>
      </c>
      <c r="H40" s="24">
        <f>ORDER!H28</f>
        <v>0</v>
      </c>
      <c r="I40" s="23">
        <f>G40*H40</f>
        <v>0</v>
      </c>
    </row>
    <row r="41" spans="1:12" ht="15" customHeight="1" x14ac:dyDescent="0.15">
      <c r="C41" s="20" t="str">
        <f>ORDER!C25</f>
        <v>お祭り</v>
      </c>
      <c r="D41" s="19" t="s">
        <v>103</v>
      </c>
      <c r="E41" s="53">
        <v>4570101684622</v>
      </c>
      <c r="F41" s="21">
        <v>2500</v>
      </c>
      <c r="G41" s="21">
        <f t="shared" si="7"/>
        <v>1500</v>
      </c>
      <c r="H41" s="22">
        <f>ORDER!C29</f>
        <v>0</v>
      </c>
      <c r="I41" s="21">
        <f t="shared" si="5"/>
        <v>0</v>
      </c>
    </row>
    <row r="42" spans="1:12" ht="15" customHeight="1" x14ac:dyDescent="0.15">
      <c r="C42" s="20" t="str">
        <f>ORDER!D25</f>
        <v>お祭り赤</v>
      </c>
      <c r="D42" s="19" t="s">
        <v>103</v>
      </c>
      <c r="E42" s="53">
        <v>4570101684639</v>
      </c>
      <c r="F42" s="21">
        <v>2500</v>
      </c>
      <c r="G42" s="21">
        <f t="shared" si="7"/>
        <v>1500</v>
      </c>
      <c r="H42" s="22">
        <f>ORDER!D29</f>
        <v>0</v>
      </c>
      <c r="I42" s="21">
        <f t="shared" si="5"/>
        <v>0</v>
      </c>
    </row>
    <row r="43" spans="1:12" ht="15" customHeight="1" x14ac:dyDescent="0.15">
      <c r="C43" s="20" t="str">
        <f>ORDER!E25</f>
        <v>紺波まつり</v>
      </c>
      <c r="D43" s="19" t="s">
        <v>103</v>
      </c>
      <c r="E43" s="53">
        <v>4570101684707</v>
      </c>
      <c r="F43" s="21">
        <v>2500</v>
      </c>
      <c r="G43" s="21">
        <f t="shared" si="7"/>
        <v>1500</v>
      </c>
      <c r="H43" s="22">
        <f>ORDER!E29</f>
        <v>0</v>
      </c>
      <c r="I43" s="21">
        <f t="shared" si="5"/>
        <v>0</v>
      </c>
    </row>
    <row r="44" spans="1:12" ht="15" customHeight="1" x14ac:dyDescent="0.15">
      <c r="C44" s="20" t="str">
        <f>ORDER!F25</f>
        <v>金魚</v>
      </c>
      <c r="D44" s="19" t="s">
        <v>103</v>
      </c>
      <c r="E44" s="53">
        <v>4570101684653</v>
      </c>
      <c r="F44" s="21">
        <v>2500</v>
      </c>
      <c r="G44" s="21">
        <f t="shared" si="7"/>
        <v>1500</v>
      </c>
      <c r="H44" s="22">
        <f>ORDER!F29</f>
        <v>0</v>
      </c>
      <c r="I44" s="21">
        <f t="shared" si="5"/>
        <v>0</v>
      </c>
    </row>
    <row r="45" spans="1:12" ht="15" customHeight="1" x14ac:dyDescent="0.15">
      <c r="A45" s="28"/>
      <c r="B45" s="46"/>
      <c r="C45" s="123" t="str">
        <f>ORDER!G25</f>
        <v>家紋</v>
      </c>
      <c r="D45" s="28" t="s">
        <v>103</v>
      </c>
      <c r="E45" s="54">
        <v>4570101685544</v>
      </c>
      <c r="F45" s="23">
        <v>2500</v>
      </c>
      <c r="G45" s="23">
        <f t="shared" si="7"/>
        <v>1500</v>
      </c>
      <c r="H45" s="24">
        <f>ORDER!G29</f>
        <v>0</v>
      </c>
      <c r="I45" s="23">
        <f t="shared" si="5"/>
        <v>0</v>
      </c>
    </row>
    <row r="46" spans="1:12" ht="15" hidden="1" customHeight="1" x14ac:dyDescent="0.15">
      <c r="C46" s="20" t="str">
        <f>ORDER!C31</f>
        <v>ミズシマ</v>
      </c>
      <c r="D46" s="19" t="s">
        <v>103</v>
      </c>
      <c r="F46" s="21">
        <v>2500</v>
      </c>
      <c r="G46" s="21">
        <f t="shared" si="7"/>
        <v>1500</v>
      </c>
      <c r="H46" s="27">
        <f>ORDER!C33</f>
        <v>0</v>
      </c>
      <c r="I46" s="21">
        <f t="shared" si="5"/>
        <v>0</v>
      </c>
    </row>
    <row r="47" spans="1:12" ht="15" hidden="1" customHeight="1" x14ac:dyDescent="0.15">
      <c r="C47" s="20" t="str">
        <f>ORDER!D31</f>
        <v>ウォーリーBD</v>
      </c>
      <c r="D47" s="19" t="s">
        <v>103</v>
      </c>
      <c r="E47" s="53">
        <v>4570101684660</v>
      </c>
      <c r="F47" s="21">
        <v>2500</v>
      </c>
      <c r="G47" s="21">
        <f t="shared" si="7"/>
        <v>1500</v>
      </c>
      <c r="H47" s="27">
        <f>ORDER!D33</f>
        <v>0</v>
      </c>
      <c r="I47" s="21">
        <f t="shared" si="5"/>
        <v>0</v>
      </c>
    </row>
    <row r="48" spans="1:12" ht="15" hidden="1" customHeight="1" x14ac:dyDescent="0.15">
      <c r="C48" s="20" t="str">
        <f>ORDER!E31</f>
        <v>MIXボーダー</v>
      </c>
      <c r="D48" s="19" t="s">
        <v>103</v>
      </c>
      <c r="E48" s="53">
        <v>4570101684677</v>
      </c>
      <c r="F48" s="21">
        <v>2500</v>
      </c>
      <c r="G48" s="21">
        <f t="shared" si="7"/>
        <v>1500</v>
      </c>
      <c r="H48" s="27">
        <f>ORDER!E33</f>
        <v>0</v>
      </c>
      <c r="I48" s="21">
        <f t="shared" si="5"/>
        <v>0</v>
      </c>
    </row>
    <row r="49" spans="1:9" ht="15" hidden="1" customHeight="1" x14ac:dyDescent="0.15">
      <c r="C49" s="20" t="str">
        <f>ORDER!F31</f>
        <v>カラフルドットL</v>
      </c>
      <c r="D49" s="19" t="s">
        <v>103</v>
      </c>
      <c r="E49" s="53">
        <v>4570101684684</v>
      </c>
      <c r="F49" s="21">
        <v>2500</v>
      </c>
      <c r="G49" s="21">
        <f t="shared" si="7"/>
        <v>1500</v>
      </c>
      <c r="H49" s="27">
        <f>ORDER!F33</f>
        <v>0</v>
      </c>
      <c r="I49" s="21">
        <f t="shared" si="5"/>
        <v>0</v>
      </c>
    </row>
    <row r="50" spans="1:9" ht="15" hidden="1" customHeight="1" x14ac:dyDescent="0.15">
      <c r="C50" s="20" t="str">
        <f>ORDER!G31</f>
        <v>カラフルドットS</v>
      </c>
      <c r="D50" s="19" t="s">
        <v>103</v>
      </c>
      <c r="E50" s="53">
        <v>4570101684691</v>
      </c>
      <c r="F50" s="21">
        <v>2500</v>
      </c>
      <c r="G50" s="21">
        <f t="shared" si="7"/>
        <v>1500</v>
      </c>
      <c r="H50" s="27">
        <f>ORDER!G33</f>
        <v>0</v>
      </c>
      <c r="I50" s="21">
        <f t="shared" si="5"/>
        <v>0</v>
      </c>
    </row>
    <row r="51" spans="1:9" ht="15" hidden="1" customHeight="1" x14ac:dyDescent="0.15">
      <c r="C51" s="20" t="str">
        <f>ORDER!H31</f>
        <v>BANANA-DOT</v>
      </c>
      <c r="D51" s="19" t="s">
        <v>103</v>
      </c>
      <c r="F51" s="21">
        <v>2500</v>
      </c>
      <c r="G51" s="21">
        <f t="shared" si="7"/>
        <v>1500</v>
      </c>
      <c r="H51" s="27">
        <f>ORDER!H33</f>
        <v>0</v>
      </c>
      <c r="I51" s="21">
        <f t="shared" si="5"/>
        <v>0</v>
      </c>
    </row>
    <row r="52" spans="1:9" ht="15" hidden="1" customHeight="1" x14ac:dyDescent="0.15">
      <c r="A52" s="28"/>
      <c r="B52" s="46"/>
      <c r="C52" s="123" t="str">
        <f>ORDER!I31</f>
        <v>TOMATO-DOT</v>
      </c>
      <c r="D52" s="28" t="s">
        <v>103</v>
      </c>
      <c r="E52" s="54"/>
      <c r="F52" s="23">
        <v>2500</v>
      </c>
      <c r="G52" s="23">
        <f t="shared" si="7"/>
        <v>1500</v>
      </c>
      <c r="H52" s="30">
        <f>ORDER!I33</f>
        <v>0</v>
      </c>
      <c r="I52" s="23">
        <f t="shared" si="5"/>
        <v>0</v>
      </c>
    </row>
    <row r="53" spans="1:9" ht="15" customHeight="1" x14ac:dyDescent="0.15">
      <c r="A53" s="19" t="s">
        <v>50</v>
      </c>
      <c r="B53" s="25" t="s">
        <v>44</v>
      </c>
      <c r="C53" s="20" t="s">
        <v>48</v>
      </c>
      <c r="D53" s="19" t="s">
        <v>33</v>
      </c>
      <c r="E53" s="55">
        <v>4570101682598</v>
      </c>
      <c r="F53" s="21">
        <v>1700</v>
      </c>
      <c r="G53" s="21">
        <f t="shared" si="7"/>
        <v>1020</v>
      </c>
      <c r="H53" s="22">
        <f>ORDER!C43</f>
        <v>0</v>
      </c>
      <c r="I53" s="21">
        <f t="shared" si="5"/>
        <v>0</v>
      </c>
    </row>
    <row r="54" spans="1:9" ht="15" customHeight="1" x14ac:dyDescent="0.15">
      <c r="C54" s="20"/>
      <c r="D54" s="19" t="s">
        <v>34</v>
      </c>
      <c r="E54" s="55">
        <v>4570101682628</v>
      </c>
      <c r="F54" s="21">
        <v>1700</v>
      </c>
      <c r="G54" s="21">
        <f t="shared" si="7"/>
        <v>1020</v>
      </c>
      <c r="H54" s="22">
        <f>ORDER!C44</f>
        <v>0</v>
      </c>
      <c r="I54" s="21">
        <f t="shared" si="5"/>
        <v>0</v>
      </c>
    </row>
    <row r="55" spans="1:9" ht="15" customHeight="1" x14ac:dyDescent="0.15">
      <c r="C55" s="20" t="s">
        <v>115</v>
      </c>
      <c r="D55" s="19" t="s">
        <v>33</v>
      </c>
      <c r="E55" s="53">
        <v>4570101684349</v>
      </c>
      <c r="F55" s="21">
        <v>1700</v>
      </c>
      <c r="G55" s="21">
        <f t="shared" si="7"/>
        <v>1020</v>
      </c>
      <c r="H55" s="22">
        <f>ORDER!D43</f>
        <v>0</v>
      </c>
      <c r="I55" s="21">
        <f t="shared" si="5"/>
        <v>0</v>
      </c>
    </row>
    <row r="56" spans="1:9" ht="15" customHeight="1" x14ac:dyDescent="0.15">
      <c r="C56" s="20"/>
      <c r="D56" s="19" t="s">
        <v>34</v>
      </c>
      <c r="E56" s="53">
        <v>4570101684356</v>
      </c>
      <c r="F56" s="21">
        <v>1700</v>
      </c>
      <c r="G56" s="21">
        <f t="shared" si="7"/>
        <v>1020</v>
      </c>
      <c r="H56" s="22">
        <f>ORDER!D44</f>
        <v>0</v>
      </c>
      <c r="I56" s="21">
        <f t="shared" si="5"/>
        <v>0</v>
      </c>
    </row>
    <row r="57" spans="1:9" ht="15" customHeight="1" x14ac:dyDescent="0.15">
      <c r="C57" s="20" t="s">
        <v>107</v>
      </c>
      <c r="D57" s="19" t="s">
        <v>33</v>
      </c>
      <c r="E57" s="53">
        <v>4570101684363</v>
      </c>
      <c r="F57" s="21">
        <v>1700</v>
      </c>
      <c r="G57" s="21">
        <f t="shared" ref="G57:G73" si="9">F57*0.6</f>
        <v>1020</v>
      </c>
      <c r="H57" s="22">
        <f>ORDER!E43</f>
        <v>0</v>
      </c>
      <c r="I57" s="21">
        <f t="shared" si="5"/>
        <v>0</v>
      </c>
    </row>
    <row r="58" spans="1:9" ht="15" customHeight="1" x14ac:dyDescent="0.15">
      <c r="C58" s="20"/>
      <c r="D58" s="19" t="s">
        <v>34</v>
      </c>
      <c r="E58" s="53">
        <v>4570101684370</v>
      </c>
      <c r="F58" s="21">
        <v>1700</v>
      </c>
      <c r="G58" s="21">
        <f t="shared" si="9"/>
        <v>1020</v>
      </c>
      <c r="H58" s="22">
        <f>ORDER!E44</f>
        <v>0</v>
      </c>
      <c r="I58" s="21">
        <f t="shared" si="5"/>
        <v>0</v>
      </c>
    </row>
    <row r="59" spans="1:9" ht="15" customHeight="1" x14ac:dyDescent="0.15">
      <c r="C59" s="20" t="s">
        <v>118</v>
      </c>
      <c r="D59" s="19" t="s">
        <v>33</v>
      </c>
      <c r="E59" s="53">
        <v>4570101684387</v>
      </c>
      <c r="F59" s="21">
        <v>1700</v>
      </c>
      <c r="G59" s="21">
        <f t="shared" si="9"/>
        <v>1020</v>
      </c>
      <c r="H59" s="22">
        <f>ORDER!F43</f>
        <v>0</v>
      </c>
      <c r="I59" s="21">
        <f t="shared" si="5"/>
        <v>0</v>
      </c>
    </row>
    <row r="60" spans="1:9" ht="15" customHeight="1" x14ac:dyDescent="0.15">
      <c r="C60" s="20"/>
      <c r="D60" s="19" t="s">
        <v>34</v>
      </c>
      <c r="E60" s="53">
        <v>4570101684394</v>
      </c>
      <c r="F60" s="21">
        <v>1700</v>
      </c>
      <c r="G60" s="21">
        <f t="shared" si="9"/>
        <v>1020</v>
      </c>
      <c r="H60" s="22">
        <f>ORDER!F44</f>
        <v>0</v>
      </c>
      <c r="I60" s="21">
        <f t="shared" si="5"/>
        <v>0</v>
      </c>
    </row>
    <row r="61" spans="1:9" ht="15" customHeight="1" x14ac:dyDescent="0.15">
      <c r="C61" s="20" t="s">
        <v>119</v>
      </c>
      <c r="D61" s="19" t="s">
        <v>33</v>
      </c>
      <c r="E61" s="53">
        <v>4570101684400</v>
      </c>
      <c r="F61" s="21">
        <v>1700</v>
      </c>
      <c r="G61" s="21">
        <f t="shared" si="9"/>
        <v>1020</v>
      </c>
      <c r="H61" s="22">
        <f>ORDER!G43</f>
        <v>0</v>
      </c>
      <c r="I61" s="21">
        <f t="shared" si="5"/>
        <v>0</v>
      </c>
    </row>
    <row r="62" spans="1:9" ht="15" customHeight="1" x14ac:dyDescent="0.15">
      <c r="C62" s="20"/>
      <c r="D62" s="19" t="s">
        <v>34</v>
      </c>
      <c r="E62" s="53">
        <v>4570101684417</v>
      </c>
      <c r="F62" s="21">
        <v>1700</v>
      </c>
      <c r="G62" s="21">
        <f t="shared" si="9"/>
        <v>1020</v>
      </c>
      <c r="H62" s="22">
        <f>ORDER!G44</f>
        <v>0</v>
      </c>
      <c r="I62" s="21">
        <f t="shared" si="5"/>
        <v>0</v>
      </c>
    </row>
    <row r="63" spans="1:9" ht="15" customHeight="1" x14ac:dyDescent="0.15">
      <c r="C63" s="20" t="s">
        <v>38</v>
      </c>
      <c r="D63" s="19" t="s">
        <v>33</v>
      </c>
      <c r="E63" s="55">
        <v>4570101682604</v>
      </c>
      <c r="F63" s="21">
        <v>1700</v>
      </c>
      <c r="G63" s="21">
        <f t="shared" si="9"/>
        <v>1020</v>
      </c>
      <c r="H63" s="22">
        <f>ORDER!H43</f>
        <v>0</v>
      </c>
      <c r="I63" s="21">
        <f t="shared" si="5"/>
        <v>0</v>
      </c>
    </row>
    <row r="64" spans="1:9" ht="15" customHeight="1" x14ac:dyDescent="0.15">
      <c r="C64" s="20"/>
      <c r="D64" s="19" t="s">
        <v>34</v>
      </c>
      <c r="E64" s="55">
        <v>4570101682635</v>
      </c>
      <c r="F64" s="21">
        <v>1700</v>
      </c>
      <c r="G64" s="21">
        <f t="shared" si="9"/>
        <v>1020</v>
      </c>
      <c r="H64" s="22">
        <f>ORDER!H44</f>
        <v>0</v>
      </c>
      <c r="I64" s="21">
        <f t="shared" si="5"/>
        <v>0</v>
      </c>
    </row>
    <row r="65" spans="3:9" ht="15" customHeight="1" x14ac:dyDescent="0.15">
      <c r="C65" s="20" t="s">
        <v>120</v>
      </c>
      <c r="D65" s="19" t="s">
        <v>33</v>
      </c>
      <c r="E65" s="53">
        <v>4570101684424</v>
      </c>
      <c r="F65" s="21">
        <v>1700</v>
      </c>
      <c r="G65" s="21">
        <f t="shared" si="9"/>
        <v>1020</v>
      </c>
      <c r="H65" s="22">
        <f>ORDER!I43</f>
        <v>0</v>
      </c>
      <c r="I65" s="21">
        <f t="shared" si="5"/>
        <v>0</v>
      </c>
    </row>
    <row r="66" spans="3:9" ht="15" customHeight="1" x14ac:dyDescent="0.15">
      <c r="C66" s="20"/>
      <c r="D66" s="19" t="s">
        <v>34</v>
      </c>
      <c r="E66" s="53">
        <v>4570101684431</v>
      </c>
      <c r="F66" s="21">
        <v>1700</v>
      </c>
      <c r="G66" s="21">
        <f t="shared" si="9"/>
        <v>1020</v>
      </c>
      <c r="H66" s="22">
        <f>ORDER!I44</f>
        <v>0</v>
      </c>
      <c r="I66" s="21">
        <f t="shared" si="5"/>
        <v>0</v>
      </c>
    </row>
    <row r="67" spans="3:9" ht="15" customHeight="1" x14ac:dyDescent="0.15">
      <c r="C67" s="20" t="s">
        <v>132</v>
      </c>
      <c r="D67" s="19" t="s">
        <v>33</v>
      </c>
      <c r="E67" s="53">
        <v>4570101686169</v>
      </c>
      <c r="F67" s="21">
        <v>1700</v>
      </c>
      <c r="G67" s="21">
        <f t="shared" ref="G67:G72" si="10">F67*0.6</f>
        <v>1020</v>
      </c>
      <c r="H67" s="22">
        <f>ORDER!C49</f>
        <v>0</v>
      </c>
      <c r="I67" s="21">
        <f t="shared" si="5"/>
        <v>0</v>
      </c>
    </row>
    <row r="68" spans="3:9" ht="15" customHeight="1" x14ac:dyDescent="0.15">
      <c r="C68" s="20"/>
      <c r="D68" s="19" t="s">
        <v>34</v>
      </c>
      <c r="E68" s="53">
        <v>4570101686176</v>
      </c>
      <c r="F68" s="21">
        <v>1700</v>
      </c>
      <c r="G68" s="21">
        <f t="shared" si="10"/>
        <v>1020</v>
      </c>
      <c r="H68" s="22">
        <f>ORDER!C50</f>
        <v>0</v>
      </c>
      <c r="I68" s="21">
        <f t="shared" si="5"/>
        <v>0</v>
      </c>
    </row>
    <row r="69" spans="3:9" ht="15" customHeight="1" x14ac:dyDescent="0.15">
      <c r="C69" s="20" t="s">
        <v>128</v>
      </c>
      <c r="D69" s="19" t="s">
        <v>33</v>
      </c>
      <c r="E69" s="53">
        <v>4570101686183</v>
      </c>
      <c r="F69" s="21">
        <v>1700</v>
      </c>
      <c r="G69" s="21">
        <f t="shared" si="10"/>
        <v>1020</v>
      </c>
      <c r="H69" s="22">
        <f>ORDER!D49</f>
        <v>0</v>
      </c>
      <c r="I69" s="21">
        <f t="shared" si="5"/>
        <v>0</v>
      </c>
    </row>
    <row r="70" spans="3:9" ht="15" customHeight="1" x14ac:dyDescent="0.15">
      <c r="C70" s="20"/>
      <c r="D70" s="19" t="s">
        <v>34</v>
      </c>
      <c r="E70" s="53">
        <v>4570101686190</v>
      </c>
      <c r="F70" s="21">
        <v>1700</v>
      </c>
      <c r="G70" s="21">
        <f t="shared" si="10"/>
        <v>1020</v>
      </c>
      <c r="H70" s="22">
        <f>ORDER!D50</f>
        <v>0</v>
      </c>
      <c r="I70" s="21">
        <f t="shared" si="5"/>
        <v>0</v>
      </c>
    </row>
    <row r="71" spans="3:9" ht="15" customHeight="1" x14ac:dyDescent="0.15">
      <c r="C71" s="20" t="s">
        <v>131</v>
      </c>
      <c r="D71" s="19" t="s">
        <v>33</v>
      </c>
      <c r="E71" s="53">
        <v>4570101686206</v>
      </c>
      <c r="F71" s="21">
        <v>1700</v>
      </c>
      <c r="G71" s="21">
        <f t="shared" si="10"/>
        <v>1020</v>
      </c>
      <c r="H71" s="22">
        <f>ORDER!E49</f>
        <v>0</v>
      </c>
      <c r="I71" s="21">
        <f t="shared" si="5"/>
        <v>0</v>
      </c>
    </row>
    <row r="72" spans="3:9" ht="15" customHeight="1" x14ac:dyDescent="0.15">
      <c r="C72" s="123"/>
      <c r="D72" s="28" t="s">
        <v>34</v>
      </c>
      <c r="E72" s="54">
        <v>4570101686213</v>
      </c>
      <c r="F72" s="23">
        <v>1700</v>
      </c>
      <c r="G72" s="23">
        <f t="shared" si="10"/>
        <v>1020</v>
      </c>
      <c r="H72" s="24">
        <f>ORDER!E50</f>
        <v>0</v>
      </c>
      <c r="I72" s="23">
        <f t="shared" si="5"/>
        <v>0</v>
      </c>
    </row>
    <row r="73" spans="3:9" ht="15" customHeight="1" x14ac:dyDescent="0.15">
      <c r="C73" s="20" t="s">
        <v>48</v>
      </c>
      <c r="D73" s="19" t="s">
        <v>104</v>
      </c>
      <c r="E73" s="53">
        <v>4570101684509</v>
      </c>
      <c r="F73" s="21">
        <v>1900</v>
      </c>
      <c r="G73" s="21">
        <f t="shared" si="9"/>
        <v>1140</v>
      </c>
      <c r="H73" s="22">
        <f>ORDER!C45</f>
        <v>0</v>
      </c>
      <c r="I73" s="21">
        <f t="shared" si="5"/>
        <v>0</v>
      </c>
    </row>
    <row r="74" spans="3:9" ht="15" customHeight="1" x14ac:dyDescent="0.15">
      <c r="C74" s="20" t="s">
        <v>115</v>
      </c>
      <c r="D74" s="19" t="s">
        <v>104</v>
      </c>
      <c r="E74" s="53">
        <v>4570101684516</v>
      </c>
      <c r="F74" s="21">
        <v>1900</v>
      </c>
      <c r="G74" s="21">
        <f t="shared" ref="G74:G76" si="11">F74*0.6</f>
        <v>1140</v>
      </c>
      <c r="H74" s="22">
        <f>ORDER!D45</f>
        <v>0</v>
      </c>
      <c r="I74" s="21">
        <f t="shared" si="5"/>
        <v>0</v>
      </c>
    </row>
    <row r="75" spans="3:9" ht="15" customHeight="1" x14ac:dyDescent="0.15">
      <c r="C75" s="20" t="s">
        <v>107</v>
      </c>
      <c r="D75" s="19" t="s">
        <v>104</v>
      </c>
      <c r="E75" s="53">
        <v>4570101684523</v>
      </c>
      <c r="F75" s="21">
        <v>1900</v>
      </c>
      <c r="G75" s="21">
        <f t="shared" si="11"/>
        <v>1140</v>
      </c>
      <c r="H75" s="22">
        <f>ORDER!E45</f>
        <v>0</v>
      </c>
      <c r="I75" s="21">
        <f t="shared" si="5"/>
        <v>0</v>
      </c>
    </row>
    <row r="76" spans="3:9" ht="15" customHeight="1" x14ac:dyDescent="0.15">
      <c r="C76" s="20" t="s">
        <v>118</v>
      </c>
      <c r="D76" s="19" t="s">
        <v>104</v>
      </c>
      <c r="E76" s="53">
        <v>4570101684530</v>
      </c>
      <c r="F76" s="21">
        <v>1900</v>
      </c>
      <c r="G76" s="21">
        <f t="shared" si="11"/>
        <v>1140</v>
      </c>
      <c r="H76" s="22">
        <f>ORDER!F45</f>
        <v>0</v>
      </c>
      <c r="I76" s="21">
        <f t="shared" si="5"/>
        <v>0</v>
      </c>
    </row>
    <row r="77" spans="3:9" ht="15" customHeight="1" x14ac:dyDescent="0.15">
      <c r="C77" s="20" t="s">
        <v>119</v>
      </c>
      <c r="D77" s="19" t="s">
        <v>104</v>
      </c>
      <c r="E77" s="53">
        <v>4570101684547</v>
      </c>
      <c r="F77" s="21">
        <v>1900</v>
      </c>
      <c r="G77" s="21">
        <f>F77*0.6</f>
        <v>1140</v>
      </c>
      <c r="H77" s="22">
        <f>ORDER!G45</f>
        <v>0</v>
      </c>
      <c r="I77" s="21">
        <f>G77*H77</f>
        <v>0</v>
      </c>
    </row>
    <row r="78" spans="3:9" ht="15" customHeight="1" x14ac:dyDescent="0.15">
      <c r="C78" s="20" t="s">
        <v>38</v>
      </c>
      <c r="D78" s="19" t="s">
        <v>56</v>
      </c>
      <c r="E78" s="53">
        <v>4570101685162</v>
      </c>
      <c r="F78" s="21">
        <v>1900</v>
      </c>
      <c r="G78" s="21">
        <f>F78*0.6</f>
        <v>1140</v>
      </c>
      <c r="H78" s="22">
        <f>ORDER!H45</f>
        <v>0</v>
      </c>
      <c r="I78" s="21">
        <f>G78*H78</f>
        <v>0</v>
      </c>
    </row>
    <row r="79" spans="3:9" ht="15" customHeight="1" x14ac:dyDescent="0.15">
      <c r="C79" s="20" t="s">
        <v>120</v>
      </c>
      <c r="D79" s="19" t="s">
        <v>56</v>
      </c>
      <c r="E79" s="53">
        <v>4570101684554</v>
      </c>
      <c r="F79" s="21">
        <v>1900</v>
      </c>
      <c r="G79" s="21">
        <f>F79*0.6</f>
        <v>1140</v>
      </c>
      <c r="H79" s="22">
        <f>ORDER!I45</f>
        <v>0</v>
      </c>
      <c r="I79" s="21">
        <f t="shared" ref="I79:I82" si="12">G79*H79</f>
        <v>0</v>
      </c>
    </row>
    <row r="80" spans="3:9" ht="15" customHeight="1" x14ac:dyDescent="0.15">
      <c r="C80" s="20" t="s">
        <v>132</v>
      </c>
      <c r="D80" s="19" t="s">
        <v>56</v>
      </c>
      <c r="E80" s="53">
        <v>4570101686275</v>
      </c>
      <c r="F80" s="21">
        <v>1900</v>
      </c>
      <c r="G80" s="21">
        <f t="shared" ref="G80:G82" si="13">F80*0.6</f>
        <v>1140</v>
      </c>
      <c r="H80" s="22">
        <f>ORDER!C51</f>
        <v>0</v>
      </c>
      <c r="I80" s="21">
        <f t="shared" si="12"/>
        <v>0</v>
      </c>
    </row>
    <row r="81" spans="1:9" ht="15" customHeight="1" x14ac:dyDescent="0.15">
      <c r="C81" s="20" t="s">
        <v>128</v>
      </c>
      <c r="D81" s="19" t="s">
        <v>56</v>
      </c>
      <c r="E81" s="53">
        <v>4570101686282</v>
      </c>
      <c r="F81" s="21">
        <v>1900</v>
      </c>
      <c r="G81" s="21">
        <f t="shared" si="13"/>
        <v>1140</v>
      </c>
      <c r="H81" s="22">
        <f>ORDER!D51</f>
        <v>0</v>
      </c>
      <c r="I81" s="21">
        <f t="shared" si="12"/>
        <v>0</v>
      </c>
    </row>
    <row r="82" spans="1:9" ht="15" customHeight="1" x14ac:dyDescent="0.15">
      <c r="A82" s="28"/>
      <c r="B82" s="46"/>
      <c r="C82" s="123" t="s">
        <v>131</v>
      </c>
      <c r="D82" s="28" t="s">
        <v>56</v>
      </c>
      <c r="E82" s="53">
        <v>4570101686299</v>
      </c>
      <c r="F82" s="23">
        <v>1900</v>
      </c>
      <c r="G82" s="23">
        <f t="shared" si="13"/>
        <v>1140</v>
      </c>
      <c r="H82" s="24">
        <f>ORDER!E51</f>
        <v>0</v>
      </c>
      <c r="I82" s="23">
        <f t="shared" si="12"/>
        <v>0</v>
      </c>
    </row>
    <row r="83" spans="1:9" ht="15" customHeight="1" x14ac:dyDescent="0.15">
      <c r="A83" s="19" t="s">
        <v>51</v>
      </c>
      <c r="B83" s="128" t="s">
        <v>47</v>
      </c>
      <c r="C83" s="129" t="s">
        <v>43</v>
      </c>
      <c r="D83" s="130"/>
      <c r="E83" s="134">
        <v>4570101682659</v>
      </c>
      <c r="F83" s="132">
        <v>1300</v>
      </c>
      <c r="G83" s="132">
        <f t="shared" si="7"/>
        <v>780</v>
      </c>
      <c r="H83" s="133">
        <f>ORDER!C61</f>
        <v>0</v>
      </c>
      <c r="I83" s="132">
        <f t="shared" si="5"/>
        <v>0</v>
      </c>
    </row>
    <row r="84" spans="1:9" ht="15" customHeight="1" x14ac:dyDescent="0.15">
      <c r="C84" s="20" t="s">
        <v>113</v>
      </c>
      <c r="E84" s="53">
        <v>4570101684646</v>
      </c>
      <c r="F84" s="21">
        <v>1300</v>
      </c>
      <c r="G84" s="21">
        <f t="shared" si="7"/>
        <v>780</v>
      </c>
      <c r="H84" s="27">
        <f>ORDER!D61</f>
        <v>0</v>
      </c>
      <c r="I84" s="21">
        <f t="shared" si="5"/>
        <v>0</v>
      </c>
    </row>
    <row r="85" spans="1:9" ht="15" customHeight="1" x14ac:dyDescent="0.15">
      <c r="C85" s="20" t="s">
        <v>121</v>
      </c>
      <c r="E85" s="53">
        <v>4570101684448</v>
      </c>
      <c r="F85" s="21">
        <v>1300</v>
      </c>
      <c r="G85" s="21">
        <f t="shared" si="7"/>
        <v>780</v>
      </c>
      <c r="H85" s="27">
        <f>ORDER!E61</f>
        <v>0</v>
      </c>
      <c r="I85" s="21">
        <f t="shared" si="5"/>
        <v>0</v>
      </c>
    </row>
    <row r="86" spans="1:9" ht="15" customHeight="1" x14ac:dyDescent="0.15">
      <c r="C86" s="20" t="s">
        <v>122</v>
      </c>
      <c r="E86" s="53">
        <v>4570101684455</v>
      </c>
      <c r="F86" s="21">
        <v>1300</v>
      </c>
      <c r="G86" s="21">
        <f t="shared" si="7"/>
        <v>780</v>
      </c>
      <c r="H86" s="27">
        <f>ORDER!F61</f>
        <v>0</v>
      </c>
      <c r="I86" s="21">
        <f t="shared" si="5"/>
        <v>0</v>
      </c>
    </row>
    <row r="87" spans="1:9" ht="15" customHeight="1" x14ac:dyDescent="0.15">
      <c r="C87" s="20" t="s">
        <v>119</v>
      </c>
      <c r="E87" s="53">
        <v>4570101684462</v>
      </c>
      <c r="F87" s="21">
        <v>1300</v>
      </c>
      <c r="G87" s="21">
        <f t="shared" ref="G87:G92" si="14">F87*0.6</f>
        <v>780</v>
      </c>
      <c r="H87" s="27">
        <f>ORDER!G61</f>
        <v>0</v>
      </c>
      <c r="I87" s="21">
        <f>G87*H87</f>
        <v>0</v>
      </c>
    </row>
    <row r="88" spans="1:9" ht="15" customHeight="1" x14ac:dyDescent="0.15">
      <c r="C88" s="20" t="s">
        <v>38</v>
      </c>
      <c r="E88" s="53">
        <v>4570101684714</v>
      </c>
      <c r="F88" s="21">
        <v>1300</v>
      </c>
      <c r="G88" s="21">
        <f t="shared" si="14"/>
        <v>780</v>
      </c>
      <c r="H88" s="27">
        <f>ORDER!H61</f>
        <v>0</v>
      </c>
      <c r="I88" s="21">
        <f>G88*H88</f>
        <v>0</v>
      </c>
    </row>
    <row r="89" spans="1:9" ht="15" customHeight="1" x14ac:dyDescent="0.15">
      <c r="C89" s="20" t="s">
        <v>120</v>
      </c>
      <c r="E89" s="53">
        <v>4570101684479</v>
      </c>
      <c r="F89" s="21">
        <v>1300</v>
      </c>
      <c r="G89" s="21">
        <f t="shared" si="14"/>
        <v>780</v>
      </c>
      <c r="H89" s="27">
        <f>ORDER!I61</f>
        <v>0</v>
      </c>
      <c r="I89" s="21">
        <f>G89*H89</f>
        <v>0</v>
      </c>
    </row>
    <row r="90" spans="1:9" ht="15" customHeight="1" x14ac:dyDescent="0.15">
      <c r="C90" s="20" t="s">
        <v>132</v>
      </c>
      <c r="D90" s="18"/>
      <c r="E90" s="53">
        <v>4570101686220</v>
      </c>
      <c r="F90" s="21">
        <v>1300</v>
      </c>
      <c r="G90" s="21">
        <f t="shared" si="14"/>
        <v>780</v>
      </c>
      <c r="H90" s="27">
        <f>ORDER!C65</f>
        <v>0</v>
      </c>
      <c r="I90" s="21">
        <f>G90*H90</f>
        <v>0</v>
      </c>
    </row>
    <row r="91" spans="1:9" ht="15" customHeight="1" x14ac:dyDescent="0.15">
      <c r="C91" s="20" t="s">
        <v>128</v>
      </c>
      <c r="D91" s="18"/>
      <c r="E91" s="53">
        <v>4570101686237</v>
      </c>
      <c r="F91" s="21">
        <v>1300</v>
      </c>
      <c r="G91" s="21">
        <f t="shared" si="14"/>
        <v>780</v>
      </c>
      <c r="H91" s="27">
        <f>ORDER!D65</f>
        <v>0</v>
      </c>
      <c r="I91" s="21">
        <f t="shared" ref="I91:I92" si="15">G91*H91</f>
        <v>0</v>
      </c>
    </row>
    <row r="92" spans="1:9" ht="15" customHeight="1" x14ac:dyDescent="0.15">
      <c r="A92" s="28"/>
      <c r="B92" s="46"/>
      <c r="C92" s="123" t="s">
        <v>131</v>
      </c>
      <c r="D92" s="127"/>
      <c r="E92" s="53">
        <v>4570101686244</v>
      </c>
      <c r="F92" s="23">
        <v>1300</v>
      </c>
      <c r="G92" s="23">
        <f t="shared" si="14"/>
        <v>780</v>
      </c>
      <c r="H92" s="30">
        <f>ORDER!E65</f>
        <v>0</v>
      </c>
      <c r="I92" s="23">
        <f t="shared" si="15"/>
        <v>0</v>
      </c>
    </row>
    <row r="93" spans="1:9" ht="15" customHeight="1" x14ac:dyDescent="0.15">
      <c r="A93" s="19" t="s">
        <v>117</v>
      </c>
      <c r="B93" s="128" t="s">
        <v>105</v>
      </c>
      <c r="C93" s="129" t="s">
        <v>108</v>
      </c>
      <c r="D93" s="130"/>
      <c r="E93" s="131">
        <v>4570101684486</v>
      </c>
      <c r="F93" s="132">
        <v>300</v>
      </c>
      <c r="G93" s="132">
        <f t="shared" si="7"/>
        <v>180</v>
      </c>
      <c r="H93" s="133">
        <f>ORDER!C75</f>
        <v>0</v>
      </c>
      <c r="I93" s="132">
        <f t="shared" si="5"/>
        <v>0</v>
      </c>
    </row>
    <row r="94" spans="1:9" ht="15" customHeight="1" x14ac:dyDescent="0.15">
      <c r="C94" s="20" t="s">
        <v>109</v>
      </c>
      <c r="E94" s="53">
        <v>4570101684493</v>
      </c>
      <c r="F94" s="21">
        <v>300</v>
      </c>
      <c r="G94" s="21">
        <f t="shared" si="7"/>
        <v>180</v>
      </c>
      <c r="H94" s="27">
        <f>ORDER!D75</f>
        <v>0</v>
      </c>
      <c r="I94" s="21">
        <f t="shared" si="5"/>
        <v>0</v>
      </c>
    </row>
    <row r="95" spans="1:9" ht="15" customHeight="1" x14ac:dyDescent="0.15">
      <c r="C95" s="20" t="s">
        <v>38</v>
      </c>
      <c r="E95" s="53">
        <v>4570101682680</v>
      </c>
      <c r="F95" s="21">
        <v>300</v>
      </c>
      <c r="G95" s="21">
        <f>F95*0.6</f>
        <v>180</v>
      </c>
      <c r="H95" s="27">
        <f>ORDER!E75</f>
        <v>0</v>
      </c>
      <c r="I95" s="21">
        <f>G95*H95</f>
        <v>0</v>
      </c>
    </row>
    <row r="96" spans="1:9" ht="15" customHeight="1" x14ac:dyDescent="0.15">
      <c r="C96" s="19" t="s">
        <v>133</v>
      </c>
      <c r="D96" s="18"/>
      <c r="E96" s="53">
        <v>4570101686251</v>
      </c>
      <c r="F96" s="21">
        <v>300</v>
      </c>
      <c r="G96" s="21">
        <f>F96*0.6</f>
        <v>180</v>
      </c>
      <c r="H96" s="27">
        <f>ORDER!F75</f>
        <v>0</v>
      </c>
      <c r="I96" s="21">
        <f>G96*H96</f>
        <v>0</v>
      </c>
    </row>
    <row r="97" spans="1:9" ht="15" customHeight="1" x14ac:dyDescent="0.15">
      <c r="A97" s="28"/>
      <c r="B97" s="46"/>
      <c r="C97" s="28" t="s">
        <v>136</v>
      </c>
      <c r="D97" s="127"/>
      <c r="E97" s="54">
        <v>4570101686268</v>
      </c>
      <c r="F97" s="23">
        <v>300</v>
      </c>
      <c r="G97" s="23">
        <f>F97*0.6</f>
        <v>180</v>
      </c>
      <c r="H97" s="30">
        <f>ORDER!G75</f>
        <v>0</v>
      </c>
      <c r="I97" s="23">
        <f>G97*H97</f>
        <v>0</v>
      </c>
    </row>
    <row r="98" spans="1:9" ht="15" customHeight="1" x14ac:dyDescent="0.15">
      <c r="F98" s="21"/>
      <c r="G98" s="21"/>
      <c r="I98" s="21"/>
    </row>
    <row r="99" spans="1:9" ht="15" customHeight="1" x14ac:dyDescent="0.15">
      <c r="F99" s="21"/>
      <c r="G99" s="21"/>
      <c r="I99" s="21"/>
    </row>
    <row r="102" spans="1:9" ht="15" customHeight="1" x14ac:dyDescent="0.3">
      <c r="G102" s="31" t="s">
        <v>18</v>
      </c>
      <c r="H102" s="27">
        <f>SUM(H2:H101)</f>
        <v>0</v>
      </c>
      <c r="I102" s="32"/>
    </row>
    <row r="103" spans="1:9" ht="15" customHeight="1" x14ac:dyDescent="0.3">
      <c r="H103" s="33" t="s">
        <v>25</v>
      </c>
      <c r="I103" s="34">
        <f>SUM(I2:I99)</f>
        <v>0</v>
      </c>
    </row>
    <row r="104" spans="1:9" ht="15" customHeight="1" x14ac:dyDescent="0.3">
      <c r="H104" s="35" t="s">
        <v>0</v>
      </c>
      <c r="I104" s="36">
        <f>I103*0.1</f>
        <v>0</v>
      </c>
    </row>
    <row r="105" spans="1:9" ht="15" customHeight="1" x14ac:dyDescent="0.3">
      <c r="H105" s="35" t="s">
        <v>26</v>
      </c>
      <c r="I105" s="36">
        <f>SUM(I103:I104)</f>
        <v>0</v>
      </c>
    </row>
  </sheetData>
  <sheetProtection sheet="1" objects="1" scenarios="1"/>
  <phoneticPr fontId="2"/>
  <conditionalFormatting sqref="H91:H92">
    <cfRule type="cellIs" dxfId="3" priority="3" operator="equal">
      <formula>0</formula>
    </cfRule>
    <cfRule type="cellIs" dxfId="2" priority="4" operator="equal">
      <formula>0</formula>
    </cfRule>
  </conditionalFormatting>
  <conditionalFormatting sqref="H1:I1048576 L39 G102:H102">
    <cfRule type="cellIs" dxfId="1" priority="17" operator="equal">
      <formula>0</formula>
    </cfRule>
  </conditionalFormatting>
  <conditionalFormatting sqref="H2:I99 L39">
    <cfRule type="cellIs" dxfId="0" priority="22" operator="equal">
      <formula>0</formula>
    </cfRule>
  </conditionalFormatting>
  <pageMargins left="0.49" right="0.33" top="0.92" bottom="0.85" header="0.61" footer="0.87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注文書</vt:lpstr>
      <vt:lpstr>ORDER</vt:lpstr>
      <vt:lpstr>集計</vt:lpstr>
      <vt:lpstr>集計!Print_Area</vt:lpstr>
      <vt:lpstr>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桃江 上滝</cp:lastModifiedBy>
  <cp:lastPrinted>2026-05-18T06:28:16Z</cp:lastPrinted>
  <dcterms:created xsi:type="dcterms:W3CDTF">2022-04-10T11:58:54Z</dcterms:created>
  <dcterms:modified xsi:type="dcterms:W3CDTF">2026-06-23T00:24:43Z</dcterms:modified>
</cp:coreProperties>
</file>