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THE BESS\2注文\２オーダーシート\"/>
    </mc:Choice>
  </mc:AlternateContent>
  <xr:revisionPtr revIDLastSave="0" documentId="13_ncr:1_{9DF85016-99DB-4C2F-BEDB-D814CC26B102}" xr6:coauthVersionLast="47" xr6:coauthVersionMax="47" xr10:uidLastSave="{00000000-0000-0000-0000-000000000000}"/>
  <bookViews>
    <workbookView xWindow="-120" yWindow="-120" windowWidth="29040" windowHeight="15720" xr2:uid="{72AFDEA0-859D-40E4-9C63-F090DDE2ACBB}"/>
  </bookViews>
  <sheets>
    <sheet name="ORDER" sheetId="1" r:id="rId1"/>
    <sheet name="POM RIB CC" sheetId="2" r:id="rId2"/>
    <sheet name="GOODS" sheetId="3" r:id="rId3"/>
    <sheet name="集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2" l="1"/>
  <c r="H4" i="4"/>
  <c r="I4" i="4" s="1"/>
  <c r="H5" i="4"/>
  <c r="I5" i="4" s="1"/>
  <c r="H6" i="4"/>
  <c r="I6" i="4" s="1"/>
  <c r="H7" i="4"/>
  <c r="I7" i="4" s="1"/>
  <c r="H8" i="4"/>
  <c r="I8" i="4" s="1"/>
  <c r="H9" i="4" a="1"/>
  <c r="H15" i="4" a="1"/>
  <c r="H22" i="4" a="1"/>
  <c r="H28" i="4" a="1"/>
  <c r="I29" i="4" s="1"/>
  <c r="H34" i="4" a="1"/>
  <c r="H39" i="4" a="1"/>
  <c r="I40" i="4" s="1"/>
  <c r="H45" i="4" a="1"/>
  <c r="H51" i="4" a="1"/>
  <c r="H57" i="4" a="1"/>
  <c r="H63" i="4" a="1"/>
  <c r="I64" i="4" s="1"/>
  <c r="H67" i="4" a="1"/>
  <c r="I71" i="4" s="1"/>
  <c r="H73" i="4" a="1"/>
  <c r="I76" i="4" s="1"/>
  <c r="H79" i="4" a="1"/>
  <c r="H86" i="4"/>
  <c r="I86" i="4" s="1"/>
  <c r="H87" i="4"/>
  <c r="I87" i="4" s="1"/>
  <c r="H88" i="4"/>
  <c r="I88" i="4" s="1"/>
  <c r="H89" i="4"/>
  <c r="I89" i="4" s="1"/>
  <c r="H90" i="4"/>
  <c r="I90" i="4" s="1"/>
  <c r="H91" i="4"/>
  <c r="I91" i="4" s="1"/>
  <c r="H92" i="4"/>
  <c r="I92" i="4" s="1"/>
  <c r="H93" i="4"/>
  <c r="I93" i="4" s="1"/>
  <c r="H94" i="4"/>
  <c r="I94" i="4" s="1"/>
  <c r="H95" i="4"/>
  <c r="I95" i="4" s="1"/>
  <c r="H96" i="4"/>
  <c r="I96" i="4" s="1"/>
  <c r="H97" i="4"/>
  <c r="I97" i="4" s="1"/>
  <c r="H98" i="4"/>
  <c r="I98" i="4" s="1"/>
  <c r="H99" i="4"/>
  <c r="I99" i="4" s="1"/>
  <c r="H100" i="4"/>
  <c r="I100" i="4" s="1"/>
  <c r="H101" i="4"/>
  <c r="I101" i="4" s="1"/>
  <c r="H102" i="4"/>
  <c r="I102" i="4" s="1"/>
  <c r="H103" i="4"/>
  <c r="I103" i="4" s="1"/>
  <c r="H104" i="4"/>
  <c r="I104" i="4" s="1"/>
  <c r="H105" i="4"/>
  <c r="I105" i="4" s="1"/>
  <c r="H106" i="4"/>
  <c r="I106" i="4" s="1"/>
  <c r="H107" i="4"/>
  <c r="I107" i="4" s="1"/>
  <c r="H108" i="4"/>
  <c r="I108" i="4" s="1"/>
  <c r="H109" i="4"/>
  <c r="I109" i="4" s="1"/>
  <c r="H110" i="4"/>
  <c r="I110" i="4" s="1"/>
  <c r="H111" i="4"/>
  <c r="I111" i="4" s="1"/>
  <c r="H112" i="4"/>
  <c r="I112" i="4" s="1"/>
  <c r="H113" i="4"/>
  <c r="I113" i="4" s="1"/>
  <c r="H114" i="4"/>
  <c r="I114" i="4" s="1"/>
  <c r="H115" i="4"/>
  <c r="I115" i="4" s="1"/>
  <c r="H116" i="4"/>
  <c r="I116" i="4" s="1"/>
  <c r="H117" i="4"/>
  <c r="I117" i="4" s="1"/>
  <c r="H118" i="4"/>
  <c r="I118" i="4" s="1"/>
  <c r="H119" i="4"/>
  <c r="I119" i="4" s="1"/>
  <c r="H120" i="4"/>
  <c r="I120" i="4" s="1"/>
  <c r="H121" i="4"/>
  <c r="I121" i="4" s="1"/>
  <c r="H122" i="4"/>
  <c r="I122" i="4" s="1"/>
  <c r="H123" i="4"/>
  <c r="I123" i="4" s="1"/>
  <c r="H124" i="4"/>
  <c r="I124" i="4" s="1"/>
  <c r="H125" i="4"/>
  <c r="I125" i="4" s="1"/>
  <c r="H126" i="4"/>
  <c r="I126" i="4" s="1"/>
  <c r="H127" i="4"/>
  <c r="I127" i="4" s="1"/>
  <c r="H128" i="4"/>
  <c r="I128" i="4" s="1"/>
  <c r="H129" i="4"/>
  <c r="I129" i="4" s="1"/>
  <c r="H130" i="4"/>
  <c r="I130" i="4" s="1"/>
  <c r="H131" i="4"/>
  <c r="I131" i="4" s="1"/>
  <c r="H132" i="4"/>
  <c r="I132" i="4" s="1"/>
  <c r="H133" i="4"/>
  <c r="I133" i="4" s="1"/>
  <c r="H134" i="4"/>
  <c r="I134" i="4" s="1"/>
  <c r="H135" i="4"/>
  <c r="I135" i="4" s="1"/>
  <c r="H136" i="4"/>
  <c r="I136" i="4" s="1"/>
  <c r="H137" i="4"/>
  <c r="I137" i="4" s="1"/>
  <c r="H138" i="4"/>
  <c r="I138" i="4" s="1"/>
  <c r="H139" i="4"/>
  <c r="I139" i="4" s="1"/>
  <c r="H140" i="4"/>
  <c r="I140" i="4" s="1"/>
  <c r="H141" i="4"/>
  <c r="I141" i="4" s="1"/>
  <c r="H142" i="4"/>
  <c r="I142" i="4" s="1"/>
  <c r="H143" i="4"/>
  <c r="I143" i="4" s="1"/>
  <c r="H144" i="4"/>
  <c r="I144" i="4" s="1"/>
  <c r="H145" i="4"/>
  <c r="I145" i="4" s="1"/>
  <c r="H146" i="4"/>
  <c r="I146" i="4" s="1"/>
  <c r="H147" i="4"/>
  <c r="I147" i="4" s="1"/>
  <c r="H148" i="4"/>
  <c r="I148" i="4" s="1"/>
  <c r="H149" i="4"/>
  <c r="I149" i="4" s="1"/>
  <c r="H150" i="4"/>
  <c r="I150" i="4" s="1"/>
  <c r="H151" i="4"/>
  <c r="I151" i="4" s="1"/>
  <c r="H152" i="4"/>
  <c r="I152" i="4" s="1"/>
  <c r="H153" i="4"/>
  <c r="I153" i="4" s="1"/>
  <c r="H154" i="4"/>
  <c r="I154" i="4" s="1"/>
  <c r="H155" i="4"/>
  <c r="I155" i="4" s="1"/>
  <c r="H156" i="4"/>
  <c r="I156" i="4" s="1"/>
  <c r="H157" i="4"/>
  <c r="I157" i="4" s="1"/>
  <c r="H158" i="4"/>
  <c r="I158" i="4" s="1"/>
  <c r="H159" i="4"/>
  <c r="I159" i="4" s="1"/>
  <c r="H160" i="4"/>
  <c r="I160" i="4" s="1"/>
  <c r="H161" i="4"/>
  <c r="I161" i="4" s="1"/>
  <c r="H162" i="4"/>
  <c r="I162" i="4" s="1"/>
  <c r="H163" i="4"/>
  <c r="I163" i="4" s="1"/>
  <c r="H164" i="4"/>
  <c r="I164" i="4" s="1"/>
  <c r="H165" i="4"/>
  <c r="I165" i="4" s="1"/>
  <c r="H166" i="4"/>
  <c r="I166" i="4" s="1"/>
  <c r="H167" i="4"/>
  <c r="I167" i="4" s="1"/>
  <c r="H168" i="4"/>
  <c r="I168" i="4" s="1"/>
  <c r="H169" i="4"/>
  <c r="I169" i="4" s="1"/>
  <c r="H170" i="4"/>
  <c r="I170" i="4" s="1"/>
  <c r="H171" i="4"/>
  <c r="I171" i="4" s="1"/>
  <c r="H172" i="4"/>
  <c r="I172" i="4" s="1"/>
  <c r="H173" i="4"/>
  <c r="I173" i="4" s="1"/>
  <c r="H174" i="4"/>
  <c r="I174" i="4" s="1"/>
  <c r="H175" i="4"/>
  <c r="I175" i="4" s="1"/>
  <c r="H176" i="4"/>
  <c r="I176" i="4" s="1"/>
  <c r="H177" i="4"/>
  <c r="I177" i="4" s="1"/>
  <c r="H178" i="4"/>
  <c r="I178" i="4" s="1"/>
  <c r="H179" i="4"/>
  <c r="I179" i="4" s="1"/>
  <c r="H180" i="4"/>
  <c r="I180" i="4" s="1"/>
  <c r="H181" i="4"/>
  <c r="I181" i="4" s="1"/>
  <c r="H182" i="4"/>
  <c r="I182" i="4" s="1"/>
  <c r="H183" i="4"/>
  <c r="I183" i="4" s="1"/>
  <c r="H184" i="4"/>
  <c r="I184" i="4" s="1"/>
  <c r="H185" i="4"/>
  <c r="I185" i="4" s="1"/>
  <c r="H186" i="4"/>
  <c r="I186" i="4" s="1"/>
  <c r="H187" i="4"/>
  <c r="I187" i="4" s="1"/>
  <c r="H188" i="4"/>
  <c r="I188" i="4" s="1"/>
  <c r="H189" i="4"/>
  <c r="I189" i="4" s="1"/>
  <c r="H190" i="4"/>
  <c r="I190" i="4" s="1"/>
  <c r="H191" i="4"/>
  <c r="I191" i="4" s="1"/>
  <c r="H192" i="4"/>
  <c r="I192" i="4" s="1"/>
  <c r="H193" i="4"/>
  <c r="I193" i="4" s="1"/>
  <c r="H194" i="4"/>
  <c r="I194" i="4" s="1"/>
  <c r="H195" i="4"/>
  <c r="I195" i="4" s="1"/>
  <c r="H196" i="4"/>
  <c r="I196" i="4" s="1"/>
  <c r="H197" i="4"/>
  <c r="I197" i="4" s="1"/>
  <c r="H198" i="4"/>
  <c r="I198" i="4" s="1"/>
  <c r="H199" i="4"/>
  <c r="I199" i="4" s="1"/>
  <c r="H200" i="4"/>
  <c r="I200" i="4" s="1"/>
  <c r="H201" i="4"/>
  <c r="I201" i="4" s="1"/>
  <c r="H202" i="4"/>
  <c r="I202" i="4" s="1"/>
  <c r="H203" i="4"/>
  <c r="I203" i="4" s="1"/>
  <c r="H204" i="4"/>
  <c r="I204" i="4" s="1"/>
  <c r="H205" i="4"/>
  <c r="I205" i="4" s="1"/>
  <c r="H206" i="4"/>
  <c r="I206" i="4" s="1"/>
  <c r="H207" i="4"/>
  <c r="I207" i="4" s="1"/>
  <c r="H208" i="4"/>
  <c r="I208" i="4" s="1"/>
  <c r="H209" i="4"/>
  <c r="I209" i="4" s="1"/>
  <c r="H210" i="4"/>
  <c r="I210" i="4" s="1"/>
  <c r="H211" i="4"/>
  <c r="I211" i="4" s="1"/>
  <c r="H212" i="4"/>
  <c r="I212" i="4" s="1"/>
  <c r="H213" i="4"/>
  <c r="I213" i="4" s="1"/>
  <c r="H214" i="4"/>
  <c r="I214" i="4" s="1"/>
  <c r="H215" i="4"/>
  <c r="I215" i="4" s="1"/>
  <c r="H216" i="4"/>
  <c r="I216" i="4" s="1"/>
  <c r="H217" i="4"/>
  <c r="I217" i="4" s="1"/>
  <c r="H218" i="4"/>
  <c r="I218" i="4" s="1"/>
  <c r="H219" i="4"/>
  <c r="I219" i="4" s="1"/>
  <c r="H220" i="4"/>
  <c r="I220" i="4" s="1"/>
  <c r="H221" i="4"/>
  <c r="I221" i="4" s="1"/>
  <c r="H222" i="4"/>
  <c r="I222" i="4" s="1"/>
  <c r="H223" i="4"/>
  <c r="I223" i="4" s="1"/>
  <c r="H224" i="4"/>
  <c r="I224" i="4" s="1"/>
  <c r="H225" i="4"/>
  <c r="I225" i="4" s="1"/>
  <c r="H226" i="4"/>
  <c r="I226" i="4" s="1"/>
  <c r="H227" i="4"/>
  <c r="I227" i="4" s="1"/>
  <c r="H228" i="4"/>
  <c r="I228" i="4" s="1"/>
  <c r="H229" i="4"/>
  <c r="I229" i="4" s="1"/>
  <c r="H230" i="4"/>
  <c r="I230" i="4" s="1"/>
  <c r="H231" i="4"/>
  <c r="I231" i="4" s="1"/>
  <c r="H232" i="4"/>
  <c r="I232" i="4" s="1"/>
  <c r="H233" i="4"/>
  <c r="I233" i="4" s="1"/>
  <c r="H234" i="4"/>
  <c r="I234" i="4" s="1"/>
  <c r="H235" i="4"/>
  <c r="I235" i="4" s="1"/>
  <c r="H236" i="4"/>
  <c r="I236" i="4" s="1"/>
  <c r="H237" i="4"/>
  <c r="I237" i="4" s="1"/>
  <c r="H238" i="4"/>
  <c r="I238" i="4" s="1"/>
  <c r="H239" i="4"/>
  <c r="I239" i="4" s="1"/>
  <c r="H240" i="4"/>
  <c r="I240" i="4" s="1"/>
  <c r="H241" i="4"/>
  <c r="I241" i="4" s="1"/>
  <c r="H242" i="4"/>
  <c r="I242" i="4" s="1"/>
  <c r="H243" i="4"/>
  <c r="I243" i="4" s="1"/>
  <c r="H244" i="4"/>
  <c r="I244" i="4" s="1"/>
  <c r="H245" i="4"/>
  <c r="I245" i="4" s="1"/>
  <c r="H246" i="4"/>
  <c r="I246" i="4" s="1"/>
  <c r="H247" i="4"/>
  <c r="I247" i="4" s="1"/>
  <c r="H248" i="4"/>
  <c r="I248" i="4" s="1"/>
  <c r="H249" i="4"/>
  <c r="I249" i="4" s="1"/>
  <c r="H250" i="4"/>
  <c r="I250" i="4" s="1"/>
  <c r="H251" i="4"/>
  <c r="I251" i="4" s="1"/>
  <c r="H252" i="4"/>
  <c r="I252" i="4" s="1"/>
  <c r="H253" i="4"/>
  <c r="I253" i="4" s="1"/>
  <c r="H254" i="4"/>
  <c r="I254" i="4" s="1"/>
  <c r="H255" i="4"/>
  <c r="I255" i="4" s="1"/>
  <c r="H256" i="4"/>
  <c r="I256" i="4" s="1"/>
  <c r="H257" i="4"/>
  <c r="I257" i="4" s="1"/>
  <c r="H258" i="4"/>
  <c r="I258" i="4" s="1"/>
  <c r="H259" i="4"/>
  <c r="I259" i="4" s="1"/>
  <c r="H260" i="4"/>
  <c r="I260" i="4" s="1"/>
  <c r="H261" i="4"/>
  <c r="I261" i="4" s="1"/>
  <c r="H262" i="4"/>
  <c r="I262" i="4" s="1"/>
  <c r="H263" i="4"/>
  <c r="I263" i="4" s="1"/>
  <c r="H264" i="4"/>
  <c r="I264" i="4" s="1"/>
  <c r="H265" i="4"/>
  <c r="I265" i="4" s="1"/>
  <c r="H266" i="4"/>
  <c r="I266" i="4" s="1"/>
  <c r="H267" i="4" a="1"/>
  <c r="H273" i="4" a="1"/>
  <c r="H276" i="4"/>
  <c r="I276" i="4" s="1"/>
  <c r="H277" i="4"/>
  <c r="I277" i="4" s="1"/>
  <c r="H278" i="4"/>
  <c r="I278" i="4" s="1"/>
  <c r="H279" i="4"/>
  <c r="I279" i="4" s="1"/>
  <c r="H280" i="4"/>
  <c r="I280" i="4" s="1"/>
  <c r="H281" i="4"/>
  <c r="I281" i="4" s="1"/>
  <c r="H282" i="4"/>
  <c r="I282" i="4" s="1"/>
  <c r="H283" i="4"/>
  <c r="I283" i="4" s="1"/>
  <c r="H284" i="4"/>
  <c r="I284" i="4" s="1"/>
  <c r="H285" i="4"/>
  <c r="I285" i="4" s="1"/>
  <c r="H286" i="4"/>
  <c r="I286" i="4" s="1"/>
  <c r="H287" i="4"/>
  <c r="I287" i="4" s="1"/>
  <c r="H288" i="4"/>
  <c r="I288" i="4" s="1"/>
  <c r="H289" i="4"/>
  <c r="I289" i="4" s="1"/>
  <c r="H290" i="4"/>
  <c r="I290" i="4" s="1"/>
  <c r="H291" i="4"/>
  <c r="I291" i="4" s="1"/>
  <c r="H292" i="4"/>
  <c r="I292" i="4" s="1"/>
  <c r="H293" i="4"/>
  <c r="I293" i="4" s="1"/>
  <c r="H294" i="4"/>
  <c r="I294" i="4" s="1"/>
  <c r="H295" i="4"/>
  <c r="I295" i="4" s="1"/>
  <c r="H296" i="4"/>
  <c r="I296" i="4" s="1"/>
  <c r="H297" i="4"/>
  <c r="I297" i="4" s="1"/>
  <c r="H298" i="4"/>
  <c r="I298" i="4" s="1"/>
  <c r="H299" i="4"/>
  <c r="I299" i="4" s="1"/>
  <c r="H300" i="4"/>
  <c r="I300" i="4" s="1"/>
  <c r="H301" i="4"/>
  <c r="I301" i="4" s="1"/>
  <c r="H302" i="4"/>
  <c r="I302" i="4" s="1"/>
  <c r="H303" i="4"/>
  <c r="I303" i="4" s="1"/>
  <c r="H304" i="4"/>
  <c r="I304" i="4" s="1"/>
  <c r="H305" i="4"/>
  <c r="I305" i="4" s="1"/>
  <c r="H306" i="4"/>
  <c r="I306" i="4" s="1"/>
  <c r="H307" i="4"/>
  <c r="I307" i="4" s="1"/>
  <c r="H308" i="4"/>
  <c r="I308" i="4" s="1"/>
  <c r="H309" i="4"/>
  <c r="I309" i="4" s="1"/>
  <c r="H310" i="4"/>
  <c r="I310" i="4" s="1"/>
  <c r="H311" i="4"/>
  <c r="I311" i="4" s="1"/>
  <c r="H312" i="4"/>
  <c r="I312" i="4" s="1"/>
  <c r="H313" i="4"/>
  <c r="I313" i="4" s="1"/>
  <c r="H314" i="4"/>
  <c r="I314" i="4" s="1"/>
  <c r="H315" i="4"/>
  <c r="I315" i="4" s="1"/>
  <c r="H316" i="4"/>
  <c r="I316" i="4" s="1"/>
  <c r="H317" i="4"/>
  <c r="I317" i="4" s="1"/>
  <c r="H318" i="4"/>
  <c r="I318" i="4" s="1"/>
  <c r="H319" i="4"/>
  <c r="I319" i="4" s="1"/>
  <c r="H320" i="4"/>
  <c r="I320" i="4" s="1"/>
  <c r="H321" i="4"/>
  <c r="I321" i="4" s="1"/>
  <c r="H322" i="4"/>
  <c r="I322" i="4" s="1"/>
  <c r="H323" i="4"/>
  <c r="I323" i="4" s="1"/>
  <c r="H324" i="4"/>
  <c r="I324" i="4" s="1"/>
  <c r="H325" i="4"/>
  <c r="I325" i="4" s="1"/>
  <c r="H326" i="4"/>
  <c r="I326" i="4" s="1"/>
  <c r="H327" i="4"/>
  <c r="I327" i="4" s="1"/>
  <c r="H328" i="4"/>
  <c r="I328" i="4" s="1"/>
  <c r="H329" i="4"/>
  <c r="I329" i="4" s="1"/>
  <c r="H330" i="4"/>
  <c r="I330" i="4" s="1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1" i="4"/>
  <c r="G90" i="4"/>
  <c r="I47" i="4" l="1"/>
  <c r="I275" i="4"/>
  <c r="I274" i="4"/>
  <c r="I272" i="4"/>
  <c r="I271" i="4"/>
  <c r="I270" i="4"/>
  <c r="I269" i="4"/>
  <c r="I268" i="4"/>
  <c r="I48" i="4"/>
  <c r="I49" i="4"/>
  <c r="I85" i="4"/>
  <c r="I37" i="4"/>
  <c r="I84" i="4"/>
  <c r="I36" i="4"/>
  <c r="I83" i="4"/>
  <c r="I35" i="4"/>
  <c r="I75" i="4"/>
  <c r="I27" i="4"/>
  <c r="I25" i="4"/>
  <c r="I72" i="4"/>
  <c r="I24" i="4"/>
  <c r="I61" i="4"/>
  <c r="I23" i="4"/>
  <c r="I60" i="4"/>
  <c r="I13" i="4"/>
  <c r="I74" i="4"/>
  <c r="I62" i="4"/>
  <c r="I50" i="4"/>
  <c r="I38" i="4"/>
  <c r="I26" i="4"/>
  <c r="I14" i="4"/>
  <c r="I11" i="4"/>
  <c r="I82" i="4"/>
  <c r="I70" i="4"/>
  <c r="I58" i="4"/>
  <c r="I46" i="4"/>
  <c r="I10" i="4"/>
  <c r="I81" i="4"/>
  <c r="I69" i="4"/>
  <c r="I33" i="4"/>
  <c r="I21" i="4"/>
  <c r="I12" i="4"/>
  <c r="I80" i="4"/>
  <c r="I68" i="4"/>
  <c r="I56" i="4"/>
  <c r="I44" i="4"/>
  <c r="I32" i="4"/>
  <c r="I20" i="4"/>
  <c r="I55" i="4"/>
  <c r="I43" i="4"/>
  <c r="I31" i="4"/>
  <c r="I19" i="4"/>
  <c r="I59" i="4"/>
  <c r="I78" i="4"/>
  <c r="I66" i="4"/>
  <c r="I54" i="4"/>
  <c r="I42" i="4"/>
  <c r="I30" i="4"/>
  <c r="I18" i="4"/>
  <c r="I77" i="4"/>
  <c r="I65" i="4"/>
  <c r="I53" i="4"/>
  <c r="I41" i="4"/>
  <c r="I17" i="4"/>
  <c r="I52" i="4"/>
  <c r="I16" i="4"/>
  <c r="G183" i="4"/>
  <c r="G182" i="4"/>
  <c r="G203" i="4"/>
  <c r="G202" i="4"/>
  <c r="G201" i="4"/>
  <c r="G200" i="4"/>
  <c r="G199" i="4"/>
  <c r="G198" i="4"/>
  <c r="G191" i="4"/>
  <c r="G190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197" i="4"/>
  <c r="G196" i="4"/>
  <c r="G195" i="4"/>
  <c r="G194" i="4"/>
  <c r="G193" i="4"/>
  <c r="G192" i="4"/>
  <c r="G189" i="4"/>
  <c r="G188" i="4"/>
  <c r="G187" i="4"/>
  <c r="G186" i="4"/>
  <c r="G185" i="4"/>
  <c r="G184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99" i="4"/>
  <c r="G98" i="4"/>
  <c r="G97" i="4"/>
  <c r="G96" i="4"/>
  <c r="G95" i="4"/>
  <c r="G94" i="4"/>
  <c r="G93" i="4"/>
  <c r="G92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H3" i="4"/>
  <c r="G3" i="4"/>
  <c r="G39" i="3"/>
  <c r="D23" i="1" s="1"/>
  <c r="F39" i="3"/>
  <c r="G31" i="3"/>
  <c r="D22" i="1" s="1"/>
  <c r="F31" i="3"/>
  <c r="G23" i="3"/>
  <c r="D21" i="1" s="1"/>
  <c r="F23" i="3"/>
  <c r="G10" i="3"/>
  <c r="D20" i="1" s="1"/>
  <c r="F10" i="3"/>
  <c r="G2" i="3"/>
  <c r="D19" i="1" s="1"/>
  <c r="F2" i="3"/>
  <c r="Q3" i="2"/>
  <c r="P3" i="2"/>
  <c r="G3" i="2"/>
  <c r="F3" i="2"/>
  <c r="D18" i="1"/>
  <c r="Y2" i="2"/>
  <c r="Q2" i="2"/>
  <c r="P2" i="2"/>
  <c r="G2" i="2"/>
  <c r="D14" i="1" s="1"/>
  <c r="F2" i="2"/>
  <c r="R2" i="2" l="1"/>
  <c r="E16" i="1" s="1"/>
  <c r="H39" i="3"/>
  <c r="E23" i="1" s="1"/>
  <c r="H31" i="3"/>
  <c r="E22" i="1" s="1"/>
  <c r="H23" i="3"/>
  <c r="E21" i="1" s="1"/>
  <c r="H10" i="3"/>
  <c r="E20" i="1" s="1"/>
  <c r="H2" i="3"/>
  <c r="E19" i="1" s="1"/>
  <c r="H2" i="2"/>
  <c r="E14" i="1" s="1"/>
  <c r="H3" i="2"/>
  <c r="E15" i="1" s="1"/>
  <c r="R3" i="2"/>
  <c r="E17" i="1" s="1"/>
  <c r="AA2" i="2"/>
  <c r="E18" i="1" s="1"/>
  <c r="D17" i="1"/>
  <c r="I3" i="4"/>
  <c r="D16" i="1"/>
  <c r="D15" i="1"/>
  <c r="D26" i="1" l="1"/>
  <c r="F27" i="1"/>
  <c r="F28" i="1" l="1"/>
  <c r="F29" i="1" s="1"/>
  <c r="H273" i="4"/>
  <c r="I273" i="4" s="1"/>
  <c r="H267" i="4"/>
  <c r="I267" i="4" s="1"/>
  <c r="H79" i="4"/>
  <c r="I79" i="4" s="1"/>
  <c r="H73" i="4"/>
  <c r="H67" i="4"/>
  <c r="I67" i="4" s="1"/>
  <c r="H63" i="4"/>
  <c r="I63" i="4" s="1"/>
  <c r="H57" i="4"/>
  <c r="I57" i="4" s="1"/>
  <c r="H51" i="4"/>
  <c r="I51" i="4" s="1"/>
  <c r="H45" i="4"/>
  <c r="I45" i="4" s="1"/>
  <c r="H39" i="4"/>
  <c r="I39" i="4" s="1"/>
  <c r="H34" i="4"/>
  <c r="I34" i="4" s="1"/>
  <c r="H28" i="4"/>
  <c r="I28" i="4" s="1"/>
  <c r="H22" i="4"/>
  <c r="I22" i="4" s="1"/>
  <c r="H15" i="4"/>
  <c r="I15" i="4" s="1"/>
  <c r="H9" i="4"/>
  <c r="I73" i="4" l="1"/>
  <c r="I9" i="4"/>
  <c r="I2" i="4" s="1"/>
  <c r="H2" i="4"/>
  <c r="J2" i="4" l="1"/>
  <c r="K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<sst xmlns="http://schemas.openxmlformats.org/spreadsheetml/2006/main" count="1200" uniqueCount="253">
  <si>
    <t>O R D E R   S H E E T</t>
  </si>
  <si>
    <t>ご注文の数量を記入してください。</t>
  </si>
  <si>
    <t>No need to fill in this sheet.</t>
  </si>
  <si>
    <t>Product names are listed in Japanese.</t>
  </si>
  <si>
    <t>Please feel free to contact us if you have any questions.</t>
  </si>
  <si>
    <t>QTY</t>
  </si>
  <si>
    <t>￥</t>
  </si>
  <si>
    <t>POMPOM HAT</t>
  </si>
  <si>
    <t>M サイズ</t>
  </si>
  <si>
    <t>L サイズ</t>
  </si>
  <si>
    <t>THE RIBON</t>
  </si>
  <si>
    <t>S/Mサイズ</t>
  </si>
  <si>
    <t>PIYO</t>
  </si>
  <si>
    <t>HYOTAMAN</t>
  </si>
  <si>
    <t>GAUGAUBONE</t>
  </si>
  <si>
    <t>DECOBONE</t>
  </si>
  <si>
    <t>POMPOMHAT</t>
  </si>
  <si>
    <t>PH-1-11</t>
  </si>
  <si>
    <t>TR-1-12</t>
  </si>
  <si>
    <t>CLOWN COLLAR</t>
  </si>
  <si>
    <t>CC-1-15</t>
  </si>
  <si>
    <t>カラフルBD</t>
  </si>
  <si>
    <t>HAPPY2</t>
  </si>
  <si>
    <t>ウォーリーBD</t>
  </si>
  <si>
    <t>ミントケーキ</t>
  </si>
  <si>
    <t>MIXボーダー</t>
  </si>
  <si>
    <t>Confetti</t>
  </si>
  <si>
    <t>MINT BD</t>
  </si>
  <si>
    <t>ウォーリー</t>
  </si>
  <si>
    <t>ネオンピンク</t>
  </si>
  <si>
    <t>ターコアクア</t>
  </si>
  <si>
    <t>レモン</t>
  </si>
  <si>
    <t>ミント</t>
  </si>
  <si>
    <t>ラベンダー</t>
  </si>
  <si>
    <t>トマペチパ</t>
  </si>
  <si>
    <t>ライム</t>
  </si>
  <si>
    <t>アカ</t>
  </si>
  <si>
    <t>ミズ</t>
  </si>
  <si>
    <t>オレンジ</t>
  </si>
  <si>
    <t>S</t>
  </si>
  <si>
    <t>M</t>
  </si>
  <si>
    <t>L</t>
  </si>
  <si>
    <t>BDケーキ</t>
  </si>
  <si>
    <t>マリ</t>
  </si>
  <si>
    <t>サニ</t>
  </si>
  <si>
    <t>キャンド</t>
  </si>
  <si>
    <t>グレド</t>
  </si>
  <si>
    <t>モノ</t>
  </si>
  <si>
    <t>オレミン</t>
  </si>
  <si>
    <t>FICOロープ</t>
  </si>
  <si>
    <t>ラダー</t>
  </si>
  <si>
    <t>ピンクグラフ</t>
  </si>
  <si>
    <t>アオミド</t>
  </si>
  <si>
    <t>ダークグレー</t>
  </si>
  <si>
    <t>クロ</t>
  </si>
  <si>
    <t>ピンクケーキ</t>
  </si>
  <si>
    <t>ショートケーキ</t>
  </si>
  <si>
    <t>サクランボケーキ</t>
  </si>
  <si>
    <t>ろうそく</t>
  </si>
  <si>
    <t>ミズシマ</t>
  </si>
  <si>
    <t>ピンクパーティー</t>
  </si>
  <si>
    <t>マルチ</t>
  </si>
  <si>
    <t>POLTO</t>
  </si>
  <si>
    <t>赤ブロックアカ</t>
  </si>
  <si>
    <t>黒ギンガムクロ</t>
  </si>
  <si>
    <t>グレーボーダー</t>
  </si>
  <si>
    <t>ピンク</t>
  </si>
  <si>
    <t>フラミンゴ</t>
  </si>
  <si>
    <t>グレー</t>
  </si>
  <si>
    <t>クリミド</t>
  </si>
  <si>
    <t>ミンパポ</t>
  </si>
  <si>
    <t>ピンクブラシ</t>
  </si>
  <si>
    <t>ベーオレ</t>
  </si>
  <si>
    <t>シログラフ</t>
  </si>
  <si>
    <t>キイボウ</t>
  </si>
  <si>
    <t>ピンオレ</t>
  </si>
  <si>
    <t>TOMA</t>
  </si>
  <si>
    <t>カナリア</t>
  </si>
  <si>
    <t>アイボリー</t>
  </si>
  <si>
    <t>コン</t>
  </si>
  <si>
    <t>23ハート</t>
  </si>
  <si>
    <t>BLUE ハート</t>
  </si>
  <si>
    <t>MINT ハート</t>
  </si>
  <si>
    <t>KING</t>
  </si>
  <si>
    <t>QUEEN</t>
  </si>
  <si>
    <t>BLUE ST</t>
  </si>
  <si>
    <t>MINT ST</t>
  </si>
  <si>
    <t>トランプ</t>
  </si>
  <si>
    <t>ベビーピンク</t>
  </si>
  <si>
    <t>アクア</t>
  </si>
  <si>
    <t>ターコイズ</t>
  </si>
  <si>
    <t>トマト</t>
  </si>
  <si>
    <t>アリッサム</t>
  </si>
  <si>
    <t>lots of BESS</t>
  </si>
  <si>
    <t>パンプキン</t>
  </si>
  <si>
    <t>地球チキュウ</t>
  </si>
  <si>
    <t>MIXチェック</t>
  </si>
  <si>
    <t>サーカス</t>
  </si>
  <si>
    <t>ミズグラフ</t>
  </si>
  <si>
    <t>マゼンタ</t>
  </si>
  <si>
    <t>ピーコック</t>
  </si>
  <si>
    <t>ボルドー</t>
  </si>
  <si>
    <t>黒ギンガム</t>
  </si>
  <si>
    <t>シロクロST</t>
  </si>
  <si>
    <t>クリアオST</t>
  </si>
  <si>
    <t>赤ブロック</t>
  </si>
  <si>
    <t>グレージュ</t>
  </si>
  <si>
    <t>LEMON</t>
  </si>
  <si>
    <t>B＆W</t>
  </si>
  <si>
    <t>BLACK-BOR</t>
  </si>
  <si>
    <t>にじ</t>
  </si>
  <si>
    <t>みかん</t>
  </si>
  <si>
    <t>ペチュニア</t>
  </si>
  <si>
    <t>ネオンイエロー</t>
  </si>
  <si>
    <t>AVO</t>
  </si>
  <si>
    <t>BANA</t>
  </si>
  <si>
    <t>BLURI</t>
  </si>
  <si>
    <t>PESU</t>
  </si>
  <si>
    <t>FICO</t>
  </si>
  <si>
    <t>YELLOW-DOT</t>
  </si>
  <si>
    <t>ラムネドット</t>
  </si>
  <si>
    <t>黒ドット</t>
  </si>
  <si>
    <t>YELLOW DOT</t>
  </si>
  <si>
    <t>ラムネ</t>
  </si>
  <si>
    <t>ラムネグレー　ハーフ</t>
  </si>
  <si>
    <t>PEABAG</t>
  </si>
  <si>
    <t>B-3-9</t>
  </si>
  <si>
    <t>サーモン</t>
  </si>
  <si>
    <t>しましま</t>
  </si>
  <si>
    <t>シアン</t>
  </si>
  <si>
    <t>かご</t>
  </si>
  <si>
    <t>T-1-7</t>
  </si>
  <si>
    <t>キイ</t>
  </si>
  <si>
    <t>ミド</t>
  </si>
  <si>
    <t>パポ</t>
  </si>
  <si>
    <t>モモ</t>
  </si>
  <si>
    <t>ブル</t>
  </si>
  <si>
    <t>キョロ</t>
  </si>
  <si>
    <t>ペンタ</t>
  </si>
  <si>
    <t>パチクリ</t>
  </si>
  <si>
    <t>パチシロ</t>
  </si>
  <si>
    <t>パチパポ</t>
  </si>
  <si>
    <t>トロピカル</t>
  </si>
  <si>
    <t>インコ</t>
  </si>
  <si>
    <t>インコ2</t>
  </si>
  <si>
    <t>キツツキ</t>
  </si>
  <si>
    <t>ハシボゾ</t>
  </si>
  <si>
    <t>しっぽ色イロ</t>
  </si>
  <si>
    <t>プラム</t>
  </si>
  <si>
    <t>ピスタチオ</t>
  </si>
  <si>
    <t>イエロー</t>
  </si>
  <si>
    <t>ブルー</t>
  </si>
  <si>
    <t>ブランカ</t>
  </si>
  <si>
    <t>ジュフィ</t>
  </si>
  <si>
    <t>ゴマサーモン</t>
  </si>
  <si>
    <t>エジプト</t>
  </si>
  <si>
    <t>バーミリオン</t>
  </si>
  <si>
    <t>サーロイン</t>
  </si>
  <si>
    <t>キラキラ</t>
  </si>
  <si>
    <t>T-4-13</t>
  </si>
  <si>
    <t>BEST</t>
  </si>
  <si>
    <t>T-2-8</t>
  </si>
  <si>
    <t>GREY</t>
  </si>
  <si>
    <t xml:space="preserve">ORANGE </t>
  </si>
  <si>
    <t>MINT</t>
  </si>
  <si>
    <t>BLUE 
PISTACHIO</t>
  </si>
  <si>
    <t>LAVENDER</t>
  </si>
  <si>
    <t>HOT PINK</t>
  </si>
  <si>
    <t>BLACK WHITE</t>
  </si>
  <si>
    <t>T-6-9</t>
  </si>
  <si>
    <t>ピンクシマ</t>
  </si>
  <si>
    <t>シロクロＳＴ</t>
  </si>
  <si>
    <t>クリアオＳＴ</t>
  </si>
  <si>
    <t>バリエーション</t>
  </si>
  <si>
    <t>サイズ</t>
  </si>
  <si>
    <t>JAN</t>
  </si>
  <si>
    <t>赤青ドット</t>
  </si>
  <si>
    <t>白チェルシー</t>
  </si>
  <si>
    <t>黒チェルシー</t>
  </si>
  <si>
    <t>F</t>
  </si>
  <si>
    <t>ORANGE</t>
  </si>
  <si>
    <t>BLUE PISTACHIO</t>
  </si>
  <si>
    <t>にじ</t>
    <phoneticPr fontId="3"/>
  </si>
  <si>
    <t>数量</t>
    <phoneticPr fontId="3"/>
  </si>
  <si>
    <t>金額</t>
    <phoneticPr fontId="3"/>
  </si>
  <si>
    <t>合計</t>
    <phoneticPr fontId="3"/>
  </si>
  <si>
    <t>カラフルドットG</t>
    <phoneticPr fontId="3"/>
  </si>
  <si>
    <t>カラフルドットP</t>
  </si>
  <si>
    <t>カラフルドットP</t>
    <phoneticPr fontId="3"/>
  </si>
  <si>
    <t>カラグレ</t>
  </si>
  <si>
    <t>白チェルシー</t>
    <phoneticPr fontId="4"/>
  </si>
  <si>
    <t>黒チェルシー</t>
    <phoneticPr fontId="4"/>
  </si>
  <si>
    <t>23ハート白</t>
    <phoneticPr fontId="3"/>
  </si>
  <si>
    <t>白青の小花</t>
    <phoneticPr fontId="3"/>
  </si>
  <si>
    <t>ロンスト花</t>
    <phoneticPr fontId="3"/>
  </si>
  <si>
    <t>オレスト花</t>
    <phoneticPr fontId="3"/>
  </si>
  <si>
    <t>赤チェック</t>
    <phoneticPr fontId="3"/>
  </si>
  <si>
    <t>青チェック</t>
    <phoneticPr fontId="3"/>
  </si>
  <si>
    <t>白チェルシー</t>
    <phoneticPr fontId="3"/>
  </si>
  <si>
    <t>黒チェルシー</t>
    <phoneticPr fontId="3"/>
  </si>
  <si>
    <t>ミズシマケーキ</t>
    <phoneticPr fontId="3"/>
  </si>
  <si>
    <t>赤ブロック</t>
    <phoneticPr fontId="3"/>
  </si>
  <si>
    <t>オフ白</t>
    <phoneticPr fontId="3"/>
  </si>
  <si>
    <t>黒ギンガム</t>
    <phoneticPr fontId="3"/>
  </si>
  <si>
    <t>赤青ドット</t>
    <phoneticPr fontId="3"/>
  </si>
  <si>
    <t>ー</t>
    <phoneticPr fontId="3"/>
  </si>
  <si>
    <t>オレミン</t>
    <phoneticPr fontId="3"/>
  </si>
  <si>
    <t>消費税</t>
    <phoneticPr fontId="3"/>
  </si>
  <si>
    <t>品番</t>
    <phoneticPr fontId="3"/>
  </si>
  <si>
    <t>商品名</t>
    <phoneticPr fontId="3"/>
  </si>
  <si>
    <t>上代</t>
    <phoneticPr fontId="3"/>
  </si>
  <si>
    <t>卸値（60％）</t>
    <phoneticPr fontId="3"/>
  </si>
  <si>
    <t>ご注文数</t>
  </si>
  <si>
    <t>ご注文数</t>
    <phoneticPr fontId="3"/>
  </si>
  <si>
    <t>ポンポン色</t>
    <phoneticPr fontId="3"/>
  </si>
  <si>
    <t>柄名</t>
    <phoneticPr fontId="3"/>
  </si>
  <si>
    <t>テープ色</t>
    <phoneticPr fontId="3"/>
  </si>
  <si>
    <t>サンゴ花</t>
    <phoneticPr fontId="3"/>
  </si>
  <si>
    <t>青い鳥2</t>
    <phoneticPr fontId="3"/>
  </si>
  <si>
    <t>花々</t>
    <phoneticPr fontId="3"/>
  </si>
  <si>
    <t>羽</t>
    <phoneticPr fontId="3"/>
  </si>
  <si>
    <t>錆</t>
    <phoneticPr fontId="3"/>
  </si>
  <si>
    <t>牛乳</t>
    <phoneticPr fontId="3"/>
  </si>
  <si>
    <t>3色</t>
    <phoneticPr fontId="3"/>
  </si>
  <si>
    <t>赤</t>
    <phoneticPr fontId="3"/>
  </si>
  <si>
    <t>山ぶどう</t>
    <rPh sb="0" eb="1">
      <t>ヤマ</t>
    </rPh>
    <phoneticPr fontId="3"/>
  </si>
  <si>
    <t>パンプキン</t>
    <phoneticPr fontId="3"/>
  </si>
  <si>
    <t>レモン</t>
    <phoneticPr fontId="6"/>
  </si>
  <si>
    <t>赤ドット</t>
    <rPh sb="0" eb="1">
      <t>アカ</t>
    </rPh>
    <phoneticPr fontId="6"/>
  </si>
  <si>
    <t>ベリー</t>
    <phoneticPr fontId="6"/>
  </si>
  <si>
    <t>ベビーピンク</t>
    <phoneticPr fontId="3"/>
  </si>
  <si>
    <t>クローバー</t>
    <phoneticPr fontId="3"/>
  </si>
  <si>
    <t>ミズ</t>
    <phoneticPr fontId="2"/>
  </si>
  <si>
    <t>ボルドー</t>
    <phoneticPr fontId="2"/>
  </si>
  <si>
    <t>ミドリ</t>
    <phoneticPr fontId="3"/>
  </si>
  <si>
    <t>キイ</t>
    <phoneticPr fontId="3"/>
  </si>
  <si>
    <t>PEABAG</t>
    <phoneticPr fontId="3"/>
  </si>
  <si>
    <t>CLOWN COLLAR</t>
    <phoneticPr fontId="3"/>
  </si>
  <si>
    <t>合計数</t>
    <phoneticPr fontId="3"/>
  </si>
  <si>
    <t>小計</t>
    <phoneticPr fontId="3"/>
  </si>
  <si>
    <t>こちらのシートのご記入は不要です。</t>
    <phoneticPr fontId="3"/>
  </si>
  <si>
    <t>※　合計金額が￥33,000以上のお買い上げで送料は無料になります。</t>
    <phoneticPr fontId="3"/>
  </si>
  <si>
    <t>　 ￥33,000未満の場合、別途送料￥1100頂戴いたします。(国内発送のみ）</t>
    <phoneticPr fontId="3"/>
  </si>
  <si>
    <t>”POM RIB CC”、”GOODS”、それぞれのシートの太枠に、</t>
    <phoneticPr fontId="3"/>
  </si>
  <si>
    <t>Please enter quantities in the designated cells of the”POM RIB CC”and ”GOODS” sheets.</t>
    <phoneticPr fontId="3"/>
  </si>
  <si>
    <t>上代    　　　（税抜）</t>
    <phoneticPr fontId="3"/>
  </si>
  <si>
    <t>卸値　　（60％）</t>
    <phoneticPr fontId="3"/>
  </si>
  <si>
    <t>サント</t>
    <phoneticPr fontId="3"/>
  </si>
  <si>
    <t>サント</t>
    <phoneticPr fontId="3"/>
  </si>
  <si>
    <t>アカ</t>
    <phoneticPr fontId="3"/>
  </si>
  <si>
    <t>ブーゲン</t>
    <phoneticPr fontId="3"/>
  </si>
  <si>
    <t>マンゴー</t>
    <phoneticPr fontId="3"/>
  </si>
  <si>
    <t>ルリ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</si>
</sst>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0_ "/>
  </numFmts>
  <fonts count="28">
    <font>
      <sz val="11"/>
      <color theme="1"/>
      <name val="ＭＳ 明朝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DNP 秀英丸ゴシック Std L"/>
      <family val="2"/>
      <charset val="128"/>
    </font>
    <font>
      <sz val="18"/>
      <color theme="1" tint="4.9989318521683403E-2"/>
      <name val="DNP 秀英丸ゴシック Std L"/>
      <family val="2"/>
      <charset val="128"/>
    </font>
    <font>
      <sz val="11"/>
      <color theme="1" tint="4.9989318521683403E-2"/>
      <name val="DNP 秀英丸ゴシック Std L"/>
      <family val="2"/>
      <charset val="128"/>
    </font>
    <font>
      <sz val="10"/>
      <color theme="1" tint="4.9989318521683403E-2"/>
      <name val="DNP 秀英丸ゴシック Std L"/>
      <family val="2"/>
      <charset val="128"/>
    </font>
    <font>
      <sz val="9"/>
      <color theme="1" tint="4.9989318521683403E-2"/>
      <name val="DNP 秀英丸ゴシック Std L"/>
      <family val="2"/>
      <charset val="128"/>
    </font>
    <font>
      <sz val="8"/>
      <color theme="1" tint="4.9989318521683403E-2"/>
      <name val="DNP 秀英丸ゴシック Std L"/>
      <family val="2"/>
      <charset val="128"/>
    </font>
    <font>
      <sz val="11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sz val="14"/>
      <color theme="1" tint="4.9989318521683403E-2"/>
      <name val="DNP 秀英丸ゴシック Std L"/>
      <family val="2"/>
      <charset val="128"/>
    </font>
    <font>
      <sz val="10"/>
      <name val="DNP 秀英丸ゴシック Std L"/>
      <family val="2"/>
      <charset val="128"/>
    </font>
    <font>
      <b/>
      <sz val="12"/>
      <color theme="0" tint="-0.14999847407452621"/>
      <name val="DNP 秀英丸ゴシック Std L"/>
      <family val="2"/>
      <charset val="128"/>
    </font>
    <font>
      <sz val="8"/>
      <color theme="1" tint="4.9989318521683403E-2"/>
      <name val="DNP 秀英丸ゴシック Std L"/>
      <family val="2"/>
      <charset val="128"/>
    </font>
    <font>
      <sz val="12"/>
      <color theme="1" tint="4.9989318521683403E-2"/>
      <name val="DNP 秀英丸ゴシック Std L"/>
      <family val="2"/>
      <charset val="128"/>
    </font>
    <font>
      <sz val="10"/>
      <color theme="1" tint="0.14999847407452621"/>
      <name val="DNP 秀英丸ゴシック Std L"/>
      <family val="2"/>
      <charset val="128"/>
    </font>
    <font>
      <sz val="9"/>
      <name val="DNP 秀英丸ゴシック Std L"/>
      <family val="2"/>
      <charset val="128"/>
    </font>
    <font>
      <sz val="8"/>
      <color theme="1"/>
      <name val="DNP 秀英丸ゴシック Std L"/>
      <family val="2"/>
      <charset val="128"/>
    </font>
    <font>
      <sz val="8"/>
      <color theme="0"/>
      <name val="DNP 秀英丸ゴシック Std L"/>
      <family val="2"/>
      <charset val="128"/>
    </font>
    <font>
      <sz val="12"/>
      <color theme="1"/>
      <name val="DNP 秀英丸ゴシック Std L"/>
      <family val="2"/>
      <charset val="128"/>
    </font>
    <font>
      <sz val="12"/>
      <color theme="1" tint="4.9989318521683403E-2"/>
      <name val="DNP 秀英丸ゴシック Std L"/>
      <family val="2"/>
      <charset val="128"/>
    </font>
    <font>
      <sz val="9"/>
      <color theme="0"/>
      <name val="DNP 秀英丸ゴシック Std L"/>
      <family val="2"/>
      <charset val="128"/>
    </font>
    <font>
      <sz val="11"/>
      <name val="DNP 秀英丸ゴシック Std L"/>
      <family val="2"/>
      <charset val="128"/>
    </font>
    <font>
      <sz val="8"/>
      <name val="DNP 秀英丸ゴシック Std L"/>
      <family val="2"/>
      <charset val="128"/>
    </font>
    <font>
      <sz val="14"/>
      <name val="DNP 秀英丸ゴシック Std L"/>
      <family val="2"/>
      <charset val="128"/>
    </font>
    <font>
      <sz val="12"/>
      <name val="DNP 秀英丸ゴシック Std L"/>
      <family val="2"/>
      <charset val="128"/>
    </font>
  </fonts>
  <fills count="23">
    <fill>
      <patternFill patternType="none"/>
    </fill>
    <fill>
      <patternFill patternType="gray125"/>
    </fill>
    <fill>
      <patternFill patternType="solid">
        <fgColor theme="1" tint="0.34998626667073579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C00000"/>
      </patternFill>
    </fill>
    <fill>
      <patternFill patternType="solid">
        <fgColor rgb="FFFE9802"/>
      </patternFill>
    </fill>
    <fill>
      <patternFill patternType="solid">
        <fgColor theme="4" tint="0.59996337778862885"/>
        <bgColor indexed="65"/>
      </patternFill>
    </fill>
    <fill>
      <patternFill patternType="solid">
        <fgColor rgb="FF3333CC"/>
      </patternFill>
    </fill>
    <fill>
      <patternFill patternType="solid">
        <fgColor rgb="FF09E5C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B0EE00"/>
      </patternFill>
    </fill>
    <fill>
      <patternFill patternType="solid">
        <fgColor rgb="FFFF66CC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C00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5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176" fontId="7" fillId="0" borderId="1" xfId="0" applyNumberFormat="1" applyFont="1" applyBorder="1" applyAlignment="1"/>
    <xf numFmtId="176" fontId="6" fillId="0" borderId="1" xfId="0" applyNumberFormat="1" applyFont="1" applyBorder="1" applyAlignment="1">
      <alignment horizontal="center"/>
    </xf>
    <xf numFmtId="41" fontId="6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1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41" fontId="13" fillId="0" borderId="2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176" fontId="13" fillId="0" borderId="0" xfId="1" applyNumberFormat="1" applyFont="1" applyAlignment="1">
      <alignment horizontal="center" vertical="center"/>
    </xf>
    <xf numFmtId="41" fontId="13" fillId="0" borderId="0" xfId="1" applyNumberFormat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176" fontId="13" fillId="0" borderId="1" xfId="1" applyNumberFormat="1" applyFont="1" applyBorder="1" applyAlignment="1">
      <alignment horizontal="center" vertical="center"/>
    </xf>
    <xf numFmtId="41" fontId="13" fillId="0" borderId="1" xfId="1" applyNumberFormat="1" applyFont="1" applyBorder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1" fontId="13" fillId="0" borderId="2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176" fontId="13" fillId="0" borderId="0" xfId="0" applyNumberFormat="1" applyFo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/>
    </xf>
    <xf numFmtId="41" fontId="13" fillId="0" borderId="0" xfId="0" applyNumberFormat="1" applyFont="1">
      <alignment vertical="center"/>
    </xf>
    <xf numFmtId="0" fontId="9" fillId="7" borderId="5" xfId="1" applyFont="1" applyFill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/>
    </xf>
    <xf numFmtId="0" fontId="20" fillId="5" borderId="5" xfId="1" applyFont="1" applyFill="1" applyBorder="1" applyAlignment="1">
      <alignment horizontal="center" vertical="center"/>
    </xf>
    <xf numFmtId="0" fontId="20" fillId="6" borderId="5" xfId="1" applyFont="1" applyFill="1" applyBorder="1" applyAlignment="1">
      <alignment horizontal="center" vertical="center"/>
    </xf>
    <xf numFmtId="0" fontId="20" fillId="9" borderId="5" xfId="1" applyFont="1" applyFill="1" applyBorder="1" applyAlignment="1">
      <alignment horizontal="center" vertical="center"/>
    </xf>
    <xf numFmtId="0" fontId="9" fillId="10" borderId="5" xfId="1" applyFont="1" applyFill="1" applyBorder="1" applyAlignment="1">
      <alignment horizontal="center" vertical="center"/>
    </xf>
    <xf numFmtId="0" fontId="9" fillId="11" borderId="5" xfId="1" applyFont="1" applyFill="1" applyBorder="1" applyAlignment="1">
      <alignment horizontal="center" vertical="center"/>
    </xf>
    <xf numFmtId="0" fontId="9" fillId="12" borderId="5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13" borderId="5" xfId="1" applyFont="1" applyFill="1" applyBorder="1" applyAlignment="1">
      <alignment horizontal="center" vertical="center"/>
    </xf>
    <xf numFmtId="0" fontId="9" fillId="14" borderId="5" xfId="1" applyFont="1" applyFill="1" applyBorder="1" applyAlignment="1">
      <alignment horizontal="center" vertical="center"/>
    </xf>
    <xf numFmtId="0" fontId="9" fillId="15" borderId="5" xfId="1" applyFont="1" applyFill="1" applyBorder="1" applyAlignment="1">
      <alignment horizontal="center" vertical="center"/>
    </xf>
    <xf numFmtId="0" fontId="20" fillId="16" borderId="5" xfId="1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9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21" fillId="0" borderId="0" xfId="0" applyFont="1">
      <alignment vertical="center"/>
    </xf>
    <xf numFmtId="0" fontId="13" fillId="3" borderId="0" xfId="1" applyFont="1" applyFill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1" fontId="13" fillId="3" borderId="1" xfId="0" applyNumberFormat="1" applyFont="1" applyFill="1" applyBorder="1">
      <alignment vertical="center"/>
    </xf>
    <xf numFmtId="176" fontId="13" fillId="3" borderId="0" xfId="1" applyNumberFormat="1" applyFont="1" applyFill="1" applyAlignment="1">
      <alignment horizontal="center" vertical="center"/>
    </xf>
    <xf numFmtId="41" fontId="13" fillId="3" borderId="0" xfId="1" applyNumberFormat="1" applyFont="1" applyFill="1" applyAlignment="1">
      <alignment horizontal="center" vertical="center" wrapText="1"/>
    </xf>
    <xf numFmtId="176" fontId="13" fillId="3" borderId="0" xfId="0" applyNumberFormat="1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20" fillId="2" borderId="0" xfId="1" applyFont="1" applyFill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3" fillId="2" borderId="0" xfId="1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27" xfId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 shrinkToFit="1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41" fontId="10" fillId="0" borderId="0" xfId="0" applyNumberFormat="1" applyFont="1" applyAlignment="1">
      <alignment horizontal="center" vertical="center"/>
    </xf>
    <xf numFmtId="0" fontId="13" fillId="17" borderId="0" xfId="1" applyFont="1" applyFill="1" applyAlignment="1">
      <alignment horizontal="center" vertical="center"/>
    </xf>
    <xf numFmtId="0" fontId="13" fillId="17" borderId="1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6" fillId="0" borderId="12" xfId="1" applyFont="1" applyBorder="1" applyAlignment="1">
      <alignment horizontal="center" vertical="center" shrinkToFit="1"/>
    </xf>
    <xf numFmtId="0" fontId="16" fillId="0" borderId="31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>
      <alignment horizontal="center" vertical="center" shrinkToFit="1"/>
    </xf>
    <xf numFmtId="0" fontId="12" fillId="0" borderId="23" xfId="1" applyFont="1" applyBorder="1" applyAlignment="1" applyProtection="1">
      <alignment horizontal="center" vertical="center" shrinkToFit="1"/>
      <protection locked="0"/>
    </xf>
    <xf numFmtId="0" fontId="16" fillId="0" borderId="26" xfId="0" applyFont="1" applyBorder="1" applyAlignment="1">
      <alignment horizontal="center" vertical="center" shrinkToFit="1"/>
    </xf>
    <xf numFmtId="0" fontId="12" fillId="0" borderId="24" xfId="1" applyFont="1" applyBorder="1" applyAlignment="1" applyProtection="1">
      <alignment horizontal="center" vertical="center" shrinkToFit="1"/>
      <protection locked="0"/>
    </xf>
    <xf numFmtId="0" fontId="12" fillId="0" borderId="21" xfId="1" applyFont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>
      <alignment vertical="center" shrinkToFit="1"/>
    </xf>
    <xf numFmtId="0" fontId="16" fillId="0" borderId="27" xfId="0" applyFont="1" applyBorder="1" applyAlignment="1">
      <alignment horizontal="center" vertical="center" shrinkToFit="1"/>
    </xf>
    <xf numFmtId="0" fontId="12" fillId="0" borderId="22" xfId="1" applyFont="1" applyBorder="1" applyAlignment="1" applyProtection="1">
      <alignment horizontal="center" vertical="center" shrinkToFit="1"/>
      <protection locked="0"/>
    </xf>
    <xf numFmtId="0" fontId="12" fillId="0" borderId="27" xfId="1" applyFont="1" applyBorder="1" applyAlignment="1" applyProtection="1">
      <alignment horizontal="center" vertical="center" shrinkToFit="1"/>
      <protection locked="0"/>
    </xf>
    <xf numFmtId="41" fontId="24" fillId="3" borderId="0" xfId="1" applyNumberFormat="1" applyFont="1" applyFill="1" applyAlignment="1">
      <alignment horizontal="center" vertical="center"/>
    </xf>
    <xf numFmtId="41" fontId="24" fillId="3" borderId="1" xfId="0" applyNumberFormat="1" applyFont="1" applyFill="1" applyBorder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41" fontId="24" fillId="0" borderId="0" xfId="1" applyNumberFormat="1" applyFont="1" applyAlignment="1">
      <alignment horizontal="center" vertical="center"/>
    </xf>
    <xf numFmtId="41" fontId="24" fillId="0" borderId="1" xfId="1" applyNumberFormat="1" applyFont="1" applyBorder="1" applyAlignment="1">
      <alignment horizontal="center" vertical="center"/>
    </xf>
    <xf numFmtId="41" fontId="24" fillId="0" borderId="1" xfId="0" applyNumberFormat="1" applyFont="1" applyBorder="1" applyAlignment="1">
      <alignment horizontal="center" vertical="center"/>
    </xf>
    <xf numFmtId="41" fontId="24" fillId="0" borderId="2" xfId="1" applyNumberFormat="1" applyFont="1" applyBorder="1" applyAlignment="1">
      <alignment horizontal="center" vertical="center"/>
    </xf>
    <xf numFmtId="41" fontId="24" fillId="0" borderId="2" xfId="0" applyNumberFormat="1" applyFont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25" fillId="0" borderId="3" xfId="1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1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6" fillId="0" borderId="31" xfId="1" applyFont="1" applyBorder="1" applyAlignment="1">
      <alignment horizontal="center" vertical="center" shrinkToFit="1"/>
    </xf>
    <xf numFmtId="0" fontId="27" fillId="0" borderId="12" xfId="1" applyFont="1" applyBorder="1" applyAlignment="1">
      <alignment horizontal="center" vertical="center" shrinkToFit="1"/>
    </xf>
    <xf numFmtId="0" fontId="13" fillId="0" borderId="11" xfId="0" applyFont="1" applyBorder="1" applyAlignment="1">
      <alignment vertical="center" shrinkToFit="1"/>
    </xf>
    <xf numFmtId="0" fontId="27" fillId="0" borderId="19" xfId="0" applyFont="1" applyBorder="1" applyAlignment="1">
      <alignment horizontal="center" vertical="center" shrinkToFit="1"/>
    </xf>
    <xf numFmtId="0" fontId="26" fillId="0" borderId="6" xfId="1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 shrinkToFit="1"/>
    </xf>
    <xf numFmtId="0" fontId="26" fillId="0" borderId="20" xfId="1" applyFont="1" applyBorder="1" applyAlignment="1" applyProtection="1">
      <alignment horizontal="center" vertical="center" shrinkToFit="1"/>
      <protection locked="0"/>
    </xf>
    <xf numFmtId="0" fontId="27" fillId="0" borderId="14" xfId="0" applyFont="1" applyBorder="1" applyAlignment="1">
      <alignment horizontal="center" vertical="center" shrinkToFit="1"/>
    </xf>
    <xf numFmtId="0" fontId="26" fillId="0" borderId="21" xfId="1" applyFont="1" applyBorder="1" applyAlignment="1" applyProtection="1">
      <alignment horizontal="center" vertical="center" shrinkToFit="1"/>
      <protection locked="0"/>
    </xf>
    <xf numFmtId="0" fontId="26" fillId="0" borderId="21" xfId="1" applyFont="1" applyBorder="1" applyAlignment="1">
      <alignment horizontal="center" vertical="center" shrinkToFit="1"/>
    </xf>
    <xf numFmtId="0" fontId="25" fillId="5" borderId="5" xfId="1" applyFont="1" applyFill="1" applyBorder="1" applyAlignment="1">
      <alignment horizontal="center" vertical="center" shrinkToFit="1"/>
    </xf>
    <xf numFmtId="0" fontId="25" fillId="19" borderId="5" xfId="1" applyFont="1" applyFill="1" applyBorder="1" applyAlignment="1">
      <alignment horizontal="center" vertical="center" shrinkToFit="1"/>
    </xf>
    <xf numFmtId="0" fontId="25" fillId="18" borderId="5" xfId="1" applyFont="1" applyFill="1" applyBorder="1" applyAlignment="1">
      <alignment horizontal="center" vertical="center" shrinkToFit="1"/>
    </xf>
    <xf numFmtId="0" fontId="25" fillId="8" borderId="5" xfId="1" applyFont="1" applyFill="1" applyBorder="1" applyAlignment="1">
      <alignment horizontal="center" vertical="center" shrinkToFit="1"/>
    </xf>
    <xf numFmtId="0" fontId="25" fillId="20" borderId="5" xfId="0" applyFont="1" applyFill="1" applyBorder="1" applyAlignment="1">
      <alignment horizontal="center" vertical="center" shrinkToFit="1"/>
    </xf>
    <xf numFmtId="0" fontId="7" fillId="22" borderId="0" xfId="0" applyFont="1" applyFill="1">
      <alignment vertical="center"/>
    </xf>
    <xf numFmtId="0" fontId="6" fillId="22" borderId="0" xfId="0" applyFont="1" applyFill="1">
      <alignment vertical="center"/>
    </xf>
    <xf numFmtId="0" fontId="9" fillId="22" borderId="0" xfId="1" applyFont="1" applyFill="1" applyAlignment="1">
      <alignment horizontal="center" vertical="center"/>
    </xf>
    <xf numFmtId="0" fontId="16" fillId="22" borderId="0" xfId="1" applyFont="1" applyFill="1" applyAlignment="1">
      <alignment horizontal="center" vertical="center"/>
    </xf>
    <xf numFmtId="0" fontId="9" fillId="22" borderId="0" xfId="1" applyFont="1" applyFill="1" applyAlignment="1">
      <alignment horizontal="left" vertical="center"/>
    </xf>
    <xf numFmtId="3" fontId="18" fillId="22" borderId="0" xfId="0" applyNumberFormat="1" applyFont="1" applyFill="1" applyAlignment="1">
      <alignment horizontal="center"/>
    </xf>
    <xf numFmtId="0" fontId="9" fillId="22" borderId="0" xfId="0" applyFont="1" applyFill="1" applyAlignment="1">
      <alignment horizontal="center"/>
    </xf>
    <xf numFmtId="41" fontId="8" fillId="22" borderId="0" xfId="1" applyNumberFormat="1" applyFont="1" applyFill="1" applyAlignment="1">
      <alignment horizontal="center"/>
    </xf>
    <xf numFmtId="0" fontId="20" fillId="22" borderId="0" xfId="1" applyFont="1" applyFill="1" applyAlignment="1">
      <alignment horizontal="center" vertical="center"/>
    </xf>
    <xf numFmtId="0" fontId="9" fillId="22" borderId="0" xfId="1" applyFont="1" applyFill="1">
      <alignment vertical="center"/>
    </xf>
    <xf numFmtId="0" fontId="15" fillId="22" borderId="0" xfId="1" applyFont="1" applyFill="1" applyAlignment="1">
      <alignment horizontal="center" vertical="center"/>
    </xf>
    <xf numFmtId="0" fontId="9" fillId="22" borderId="0" xfId="1" applyFont="1" applyFill="1" applyAlignment="1">
      <alignment horizontal="center" vertical="center" shrinkToFit="1"/>
    </xf>
    <xf numFmtId="0" fontId="9" fillId="22" borderId="0" xfId="1" applyFont="1" applyFill="1" applyAlignment="1" applyProtection="1">
      <alignment horizontal="center" vertical="center"/>
      <protection locked="0"/>
    </xf>
    <xf numFmtId="0" fontId="8" fillId="22" borderId="28" xfId="1" applyFont="1" applyFill="1" applyBorder="1" applyAlignment="1">
      <alignment horizontal="center"/>
    </xf>
    <xf numFmtId="3" fontId="18" fillId="22" borderId="28" xfId="0" applyNumberFormat="1" applyFont="1" applyFill="1" applyBorder="1" applyAlignment="1">
      <alignment horizontal="center"/>
    </xf>
    <xf numFmtId="0" fontId="9" fillId="22" borderId="28" xfId="0" applyFont="1" applyFill="1" applyBorder="1" applyAlignment="1">
      <alignment horizontal="center"/>
    </xf>
    <xf numFmtId="41" fontId="8" fillId="22" borderId="28" xfId="1" applyNumberFormat="1" applyFont="1" applyFill="1" applyBorder="1" applyAlignment="1">
      <alignment horizontal="center"/>
    </xf>
    <xf numFmtId="0" fontId="8" fillId="22" borderId="29" xfId="1" applyFont="1" applyFill="1" applyBorder="1" applyAlignment="1">
      <alignment horizontal="center"/>
    </xf>
    <xf numFmtId="3" fontId="18" fillId="22" borderId="29" xfId="0" applyNumberFormat="1" applyFont="1" applyFill="1" applyBorder="1" applyAlignment="1">
      <alignment horizontal="center"/>
    </xf>
    <xf numFmtId="0" fontId="9" fillId="22" borderId="29" xfId="0" applyFont="1" applyFill="1" applyBorder="1" applyAlignment="1">
      <alignment horizontal="center"/>
    </xf>
    <xf numFmtId="41" fontId="8" fillId="22" borderId="29" xfId="1" applyNumberFormat="1" applyFont="1" applyFill="1" applyBorder="1" applyAlignment="1">
      <alignment horizontal="center"/>
    </xf>
    <xf numFmtId="0" fontId="10" fillId="22" borderId="0" xfId="0" applyFont="1" applyFill="1">
      <alignment vertical="center"/>
    </xf>
    <xf numFmtId="0" fontId="21" fillId="22" borderId="0" xfId="0" applyFont="1" applyFill="1">
      <alignment vertical="center"/>
    </xf>
    <xf numFmtId="0" fontId="16" fillId="22" borderId="0" xfId="1" applyFont="1" applyFill="1" applyAlignment="1">
      <alignment horizontal="left" vertical="center"/>
    </xf>
    <xf numFmtId="0" fontId="9" fillId="22" borderId="0" xfId="1" applyFont="1" applyFill="1" applyAlignment="1">
      <alignment vertical="center" shrinkToFit="1"/>
    </xf>
    <xf numFmtId="0" fontId="12" fillId="22" borderId="0" xfId="1" applyFont="1" applyFill="1" applyAlignment="1">
      <alignment horizontal="center" vertical="center" shrinkToFit="1"/>
    </xf>
    <xf numFmtId="0" fontId="15" fillId="22" borderId="0" xfId="1" applyFont="1" applyFill="1" applyAlignment="1">
      <alignment horizontal="center" vertical="center" shrinkToFit="1"/>
    </xf>
    <xf numFmtId="0" fontId="16" fillId="22" borderId="0" xfId="1" applyFont="1" applyFill="1" applyAlignment="1">
      <alignment horizontal="center" vertical="center" shrinkToFit="1"/>
    </xf>
    <xf numFmtId="0" fontId="24" fillId="22" borderId="0" xfId="0" applyFont="1" applyFill="1" applyAlignment="1">
      <alignment vertical="center" shrinkToFit="1"/>
    </xf>
    <xf numFmtId="0" fontId="27" fillId="22" borderId="0" xfId="0" applyFont="1" applyFill="1" applyAlignment="1">
      <alignment vertical="center" shrinkToFit="1"/>
    </xf>
    <xf numFmtId="0" fontId="25" fillId="22" borderId="0" xfId="1" applyFont="1" applyFill="1" applyAlignment="1">
      <alignment horizontal="center" vertical="center" shrinkToFit="1"/>
    </xf>
    <xf numFmtId="0" fontId="22" fillId="22" borderId="0" xfId="1" applyFont="1" applyFill="1" applyAlignment="1">
      <alignment horizontal="center" vertical="center" shrinkToFit="1"/>
    </xf>
    <xf numFmtId="0" fontId="25" fillId="22" borderId="0" xfId="0" applyFont="1" applyFill="1" applyAlignment="1">
      <alignment horizontal="center" vertical="center" shrinkToFit="1"/>
    </xf>
    <xf numFmtId="0" fontId="26" fillId="22" borderId="0" xfId="1" applyFont="1" applyFill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41" fontId="6" fillId="0" borderId="1" xfId="0" applyNumberFormat="1" applyFont="1" applyBorder="1" applyAlignment="1">
      <alignment horizontal="center"/>
    </xf>
    <xf numFmtId="176" fontId="7" fillId="0" borderId="1" xfId="1" applyNumberFormat="1" applyFont="1" applyBorder="1" applyAlignment="1">
      <alignment horizontal="center"/>
    </xf>
    <xf numFmtId="41" fontId="7" fillId="0" borderId="0" xfId="0" applyNumberFormat="1" applyFont="1" applyAlignment="1">
      <alignment horizontal="right"/>
    </xf>
    <xf numFmtId="41" fontId="6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6" fontId="7" fillId="0" borderId="4" xfId="0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5" fillId="0" borderId="15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25" fillId="0" borderId="8" xfId="1" applyFont="1" applyBorder="1" applyAlignment="1">
      <alignment horizontal="center" vertical="center" shrinkToFit="1"/>
    </xf>
    <xf numFmtId="0" fontId="25" fillId="0" borderId="9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16" fillId="0" borderId="30" xfId="1" applyFont="1" applyBorder="1" applyAlignment="1">
      <alignment horizontal="center" vertical="center" shrinkToFit="1"/>
    </xf>
    <xf numFmtId="0" fontId="16" fillId="0" borderId="10" xfId="1" applyFont="1" applyBorder="1" applyAlignment="1">
      <alignment horizontal="center" vertical="center" shrinkToFit="1"/>
    </xf>
    <xf numFmtId="0" fontId="27" fillId="0" borderId="31" xfId="1" applyFont="1" applyBorder="1" applyAlignment="1">
      <alignment horizontal="center" vertical="center" shrinkToFit="1"/>
    </xf>
    <xf numFmtId="0" fontId="27" fillId="0" borderId="12" xfId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16" fillId="0" borderId="31" xfId="1" applyFont="1" applyBorder="1" applyAlignment="1">
      <alignment horizontal="center" vertical="center" shrinkToFit="1"/>
    </xf>
    <xf numFmtId="0" fontId="16" fillId="0" borderId="12" xfId="1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9" fillId="22" borderId="0" xfId="0" applyFont="1" applyFill="1" applyAlignment="1">
      <alignment horizontal="center"/>
    </xf>
    <xf numFmtId="0" fontId="9" fillId="22" borderId="28" xfId="0" applyFont="1" applyFill="1" applyBorder="1" applyAlignment="1">
      <alignment horizontal="center"/>
    </xf>
    <xf numFmtId="0" fontId="14" fillId="2" borderId="0" xfId="1" applyFont="1" applyFill="1" applyAlignment="1">
      <alignment horizontal="center" vertical="center" wrapText="1"/>
    </xf>
    <xf numFmtId="0" fontId="8" fillId="22" borderId="0" xfId="1" applyFont="1" applyFill="1" applyAlignment="1">
      <alignment horizontal="center"/>
    </xf>
    <xf numFmtId="0" fontId="8" fillId="22" borderId="28" xfId="1" applyFont="1" applyFill="1" applyBorder="1" applyAlignment="1">
      <alignment horizontal="center"/>
    </xf>
    <xf numFmtId="3" fontId="18" fillId="22" borderId="0" xfId="0" applyNumberFormat="1" applyFont="1" applyFill="1" applyAlignment="1">
      <alignment horizontal="center"/>
    </xf>
    <xf numFmtId="3" fontId="18" fillId="22" borderId="28" xfId="0" applyNumberFormat="1" applyFont="1" applyFill="1" applyBorder="1" applyAlignment="1">
      <alignment horizontal="center"/>
    </xf>
    <xf numFmtId="0" fontId="14" fillId="2" borderId="0" xfId="1" applyFont="1" applyFill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37"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png"/><Relationship Id="rId117" Type="http://schemas.openxmlformats.org/officeDocument/2006/relationships/image" Target="../media/image119.png"/><Relationship Id="rId21" Type="http://schemas.openxmlformats.org/officeDocument/2006/relationships/image" Target="../media/image23.pn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63" Type="http://schemas.openxmlformats.org/officeDocument/2006/relationships/image" Target="../media/image65.png"/><Relationship Id="rId68" Type="http://schemas.openxmlformats.org/officeDocument/2006/relationships/image" Target="../media/image70.png"/><Relationship Id="rId84" Type="http://schemas.openxmlformats.org/officeDocument/2006/relationships/image" Target="../media/image86.png"/><Relationship Id="rId89" Type="http://schemas.openxmlformats.org/officeDocument/2006/relationships/image" Target="../media/image91.png"/><Relationship Id="rId112" Type="http://schemas.openxmlformats.org/officeDocument/2006/relationships/image" Target="../media/image114.png"/><Relationship Id="rId133" Type="http://schemas.openxmlformats.org/officeDocument/2006/relationships/image" Target="../media/image135.png"/><Relationship Id="rId138" Type="http://schemas.openxmlformats.org/officeDocument/2006/relationships/image" Target="../media/image140.png"/><Relationship Id="rId16" Type="http://schemas.openxmlformats.org/officeDocument/2006/relationships/image" Target="../media/image18.png"/><Relationship Id="rId107" Type="http://schemas.openxmlformats.org/officeDocument/2006/relationships/image" Target="../media/image109.png"/><Relationship Id="rId11" Type="http://schemas.openxmlformats.org/officeDocument/2006/relationships/image" Target="../media/image13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53" Type="http://schemas.openxmlformats.org/officeDocument/2006/relationships/image" Target="../media/image55.png"/><Relationship Id="rId58" Type="http://schemas.openxmlformats.org/officeDocument/2006/relationships/image" Target="../media/image60.png"/><Relationship Id="rId74" Type="http://schemas.openxmlformats.org/officeDocument/2006/relationships/image" Target="../media/image76.png"/><Relationship Id="rId79" Type="http://schemas.openxmlformats.org/officeDocument/2006/relationships/image" Target="../media/image81.png"/><Relationship Id="rId102" Type="http://schemas.openxmlformats.org/officeDocument/2006/relationships/image" Target="../media/image104.png"/><Relationship Id="rId123" Type="http://schemas.openxmlformats.org/officeDocument/2006/relationships/image" Target="../media/image125.png"/><Relationship Id="rId128" Type="http://schemas.openxmlformats.org/officeDocument/2006/relationships/image" Target="../media/image130.png"/><Relationship Id="rId144" Type="http://schemas.openxmlformats.org/officeDocument/2006/relationships/image" Target="../media/image146.png"/><Relationship Id="rId5" Type="http://schemas.openxmlformats.org/officeDocument/2006/relationships/image" Target="../media/image7.png"/><Relationship Id="rId90" Type="http://schemas.openxmlformats.org/officeDocument/2006/relationships/image" Target="../media/image92.png"/><Relationship Id="rId95" Type="http://schemas.openxmlformats.org/officeDocument/2006/relationships/image" Target="../media/image97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64" Type="http://schemas.openxmlformats.org/officeDocument/2006/relationships/image" Target="../media/image66.png"/><Relationship Id="rId69" Type="http://schemas.openxmlformats.org/officeDocument/2006/relationships/image" Target="../media/image71.png"/><Relationship Id="rId113" Type="http://schemas.openxmlformats.org/officeDocument/2006/relationships/image" Target="../media/image115.png"/><Relationship Id="rId118" Type="http://schemas.openxmlformats.org/officeDocument/2006/relationships/image" Target="../media/image120.png"/><Relationship Id="rId134" Type="http://schemas.openxmlformats.org/officeDocument/2006/relationships/image" Target="../media/image136.png"/><Relationship Id="rId139" Type="http://schemas.openxmlformats.org/officeDocument/2006/relationships/image" Target="../media/image141.png"/><Relationship Id="rId80" Type="http://schemas.openxmlformats.org/officeDocument/2006/relationships/image" Target="../media/image82.png"/><Relationship Id="rId85" Type="http://schemas.openxmlformats.org/officeDocument/2006/relationships/image" Target="../media/image87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46" Type="http://schemas.openxmlformats.org/officeDocument/2006/relationships/image" Target="../media/image48.png"/><Relationship Id="rId59" Type="http://schemas.openxmlformats.org/officeDocument/2006/relationships/image" Target="../media/image61.png"/><Relationship Id="rId67" Type="http://schemas.openxmlformats.org/officeDocument/2006/relationships/image" Target="../media/image69.png"/><Relationship Id="rId103" Type="http://schemas.openxmlformats.org/officeDocument/2006/relationships/image" Target="../media/image105.png"/><Relationship Id="rId108" Type="http://schemas.openxmlformats.org/officeDocument/2006/relationships/image" Target="../media/image110.png"/><Relationship Id="rId116" Type="http://schemas.openxmlformats.org/officeDocument/2006/relationships/image" Target="../media/image118.png"/><Relationship Id="rId124" Type="http://schemas.openxmlformats.org/officeDocument/2006/relationships/image" Target="../media/image126.png"/><Relationship Id="rId129" Type="http://schemas.openxmlformats.org/officeDocument/2006/relationships/image" Target="../media/image131.png"/><Relationship Id="rId137" Type="http://schemas.openxmlformats.org/officeDocument/2006/relationships/image" Target="../media/image139.png"/><Relationship Id="rId20" Type="http://schemas.openxmlformats.org/officeDocument/2006/relationships/image" Target="../media/image22.pn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62" Type="http://schemas.openxmlformats.org/officeDocument/2006/relationships/image" Target="../media/image64.png"/><Relationship Id="rId70" Type="http://schemas.openxmlformats.org/officeDocument/2006/relationships/image" Target="../media/image72.png"/><Relationship Id="rId75" Type="http://schemas.openxmlformats.org/officeDocument/2006/relationships/image" Target="../media/image77.png"/><Relationship Id="rId83" Type="http://schemas.openxmlformats.org/officeDocument/2006/relationships/image" Target="../media/image85.png"/><Relationship Id="rId88" Type="http://schemas.openxmlformats.org/officeDocument/2006/relationships/image" Target="../media/image90.png"/><Relationship Id="rId91" Type="http://schemas.openxmlformats.org/officeDocument/2006/relationships/image" Target="../media/image93.png"/><Relationship Id="rId96" Type="http://schemas.openxmlformats.org/officeDocument/2006/relationships/image" Target="../media/image98.png"/><Relationship Id="rId111" Type="http://schemas.openxmlformats.org/officeDocument/2006/relationships/image" Target="../media/image113.png"/><Relationship Id="rId132" Type="http://schemas.openxmlformats.org/officeDocument/2006/relationships/image" Target="../media/image134.png"/><Relationship Id="rId140" Type="http://schemas.openxmlformats.org/officeDocument/2006/relationships/image" Target="../media/image142.png"/><Relationship Id="rId145" Type="http://schemas.openxmlformats.org/officeDocument/2006/relationships/image" Target="../media/image147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png"/><Relationship Id="rId57" Type="http://schemas.openxmlformats.org/officeDocument/2006/relationships/image" Target="../media/image59.png"/><Relationship Id="rId106" Type="http://schemas.openxmlformats.org/officeDocument/2006/relationships/image" Target="../media/image108.png"/><Relationship Id="rId114" Type="http://schemas.openxmlformats.org/officeDocument/2006/relationships/image" Target="../media/image116.png"/><Relationship Id="rId119" Type="http://schemas.openxmlformats.org/officeDocument/2006/relationships/image" Target="../media/image121.png"/><Relationship Id="rId127" Type="http://schemas.openxmlformats.org/officeDocument/2006/relationships/image" Target="../media/image129.png"/><Relationship Id="rId10" Type="http://schemas.openxmlformats.org/officeDocument/2006/relationships/image" Target="../media/image12.png"/><Relationship Id="rId31" Type="http://schemas.openxmlformats.org/officeDocument/2006/relationships/image" Target="../media/image33.png"/><Relationship Id="rId44" Type="http://schemas.openxmlformats.org/officeDocument/2006/relationships/image" Target="../media/image46.png"/><Relationship Id="rId52" Type="http://schemas.openxmlformats.org/officeDocument/2006/relationships/image" Target="../media/image54.png"/><Relationship Id="rId60" Type="http://schemas.openxmlformats.org/officeDocument/2006/relationships/image" Target="../media/image62.png"/><Relationship Id="rId65" Type="http://schemas.openxmlformats.org/officeDocument/2006/relationships/image" Target="../media/image67.png"/><Relationship Id="rId73" Type="http://schemas.openxmlformats.org/officeDocument/2006/relationships/image" Target="../media/image75.png"/><Relationship Id="rId78" Type="http://schemas.openxmlformats.org/officeDocument/2006/relationships/image" Target="../media/image80.png"/><Relationship Id="rId81" Type="http://schemas.openxmlformats.org/officeDocument/2006/relationships/image" Target="../media/image83.png"/><Relationship Id="rId86" Type="http://schemas.openxmlformats.org/officeDocument/2006/relationships/image" Target="../media/image88.png"/><Relationship Id="rId94" Type="http://schemas.openxmlformats.org/officeDocument/2006/relationships/image" Target="../media/image96.png"/><Relationship Id="rId99" Type="http://schemas.openxmlformats.org/officeDocument/2006/relationships/image" Target="../media/image101.png"/><Relationship Id="rId101" Type="http://schemas.openxmlformats.org/officeDocument/2006/relationships/image" Target="../media/image103.png"/><Relationship Id="rId122" Type="http://schemas.openxmlformats.org/officeDocument/2006/relationships/image" Target="../media/image124.png"/><Relationship Id="rId130" Type="http://schemas.openxmlformats.org/officeDocument/2006/relationships/image" Target="../media/image132.png"/><Relationship Id="rId135" Type="http://schemas.openxmlformats.org/officeDocument/2006/relationships/image" Target="../media/image137.png"/><Relationship Id="rId143" Type="http://schemas.openxmlformats.org/officeDocument/2006/relationships/image" Target="../media/image145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9" Type="http://schemas.openxmlformats.org/officeDocument/2006/relationships/image" Target="../media/image41.png"/><Relationship Id="rId109" Type="http://schemas.openxmlformats.org/officeDocument/2006/relationships/image" Target="../media/image111.png"/><Relationship Id="rId34" Type="http://schemas.openxmlformats.org/officeDocument/2006/relationships/image" Target="../media/image36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76" Type="http://schemas.openxmlformats.org/officeDocument/2006/relationships/image" Target="../media/image78.png"/><Relationship Id="rId97" Type="http://schemas.openxmlformats.org/officeDocument/2006/relationships/image" Target="../media/image99.png"/><Relationship Id="rId104" Type="http://schemas.openxmlformats.org/officeDocument/2006/relationships/image" Target="../media/image106.png"/><Relationship Id="rId120" Type="http://schemas.openxmlformats.org/officeDocument/2006/relationships/image" Target="../media/image122.png"/><Relationship Id="rId125" Type="http://schemas.openxmlformats.org/officeDocument/2006/relationships/image" Target="../media/image127.png"/><Relationship Id="rId141" Type="http://schemas.openxmlformats.org/officeDocument/2006/relationships/image" Target="../media/image143.png"/><Relationship Id="rId146" Type="http://schemas.openxmlformats.org/officeDocument/2006/relationships/image" Target="../media/image148.png"/><Relationship Id="rId7" Type="http://schemas.openxmlformats.org/officeDocument/2006/relationships/image" Target="../media/image9.png"/><Relationship Id="rId71" Type="http://schemas.openxmlformats.org/officeDocument/2006/relationships/image" Target="../media/image73.png"/><Relationship Id="rId92" Type="http://schemas.openxmlformats.org/officeDocument/2006/relationships/image" Target="../media/image94.png"/><Relationship Id="rId2" Type="http://schemas.openxmlformats.org/officeDocument/2006/relationships/image" Target="../media/image4.png"/><Relationship Id="rId29" Type="http://schemas.openxmlformats.org/officeDocument/2006/relationships/image" Target="../media/image31.png"/><Relationship Id="rId24" Type="http://schemas.openxmlformats.org/officeDocument/2006/relationships/image" Target="../media/image26.png"/><Relationship Id="rId40" Type="http://schemas.openxmlformats.org/officeDocument/2006/relationships/image" Target="../media/image42.png"/><Relationship Id="rId45" Type="http://schemas.openxmlformats.org/officeDocument/2006/relationships/image" Target="../media/image47.png"/><Relationship Id="rId66" Type="http://schemas.openxmlformats.org/officeDocument/2006/relationships/image" Target="../media/image68.png"/><Relationship Id="rId87" Type="http://schemas.openxmlformats.org/officeDocument/2006/relationships/image" Target="../media/image89.png"/><Relationship Id="rId110" Type="http://schemas.openxmlformats.org/officeDocument/2006/relationships/image" Target="../media/image112.png"/><Relationship Id="rId115" Type="http://schemas.openxmlformats.org/officeDocument/2006/relationships/image" Target="../media/image117.png"/><Relationship Id="rId131" Type="http://schemas.openxmlformats.org/officeDocument/2006/relationships/image" Target="../media/image133.png"/><Relationship Id="rId136" Type="http://schemas.openxmlformats.org/officeDocument/2006/relationships/image" Target="../media/image138.png"/><Relationship Id="rId61" Type="http://schemas.openxmlformats.org/officeDocument/2006/relationships/image" Target="../media/image63.png"/><Relationship Id="rId82" Type="http://schemas.openxmlformats.org/officeDocument/2006/relationships/image" Target="../media/image84.png"/><Relationship Id="rId19" Type="http://schemas.openxmlformats.org/officeDocument/2006/relationships/image" Target="../media/image21.png"/><Relationship Id="rId14" Type="http://schemas.openxmlformats.org/officeDocument/2006/relationships/image" Target="../media/image16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56" Type="http://schemas.openxmlformats.org/officeDocument/2006/relationships/image" Target="../media/image58.png"/><Relationship Id="rId77" Type="http://schemas.openxmlformats.org/officeDocument/2006/relationships/image" Target="../media/image79.png"/><Relationship Id="rId100" Type="http://schemas.openxmlformats.org/officeDocument/2006/relationships/image" Target="../media/image102.png"/><Relationship Id="rId105" Type="http://schemas.openxmlformats.org/officeDocument/2006/relationships/image" Target="../media/image107.png"/><Relationship Id="rId126" Type="http://schemas.openxmlformats.org/officeDocument/2006/relationships/image" Target="../media/image128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72" Type="http://schemas.openxmlformats.org/officeDocument/2006/relationships/image" Target="../media/image74.png"/><Relationship Id="rId93" Type="http://schemas.openxmlformats.org/officeDocument/2006/relationships/image" Target="../media/image95.png"/><Relationship Id="rId98" Type="http://schemas.openxmlformats.org/officeDocument/2006/relationships/image" Target="../media/image100.png"/><Relationship Id="rId121" Type="http://schemas.openxmlformats.org/officeDocument/2006/relationships/image" Target="../media/image123.png"/><Relationship Id="rId142" Type="http://schemas.openxmlformats.org/officeDocument/2006/relationships/image" Target="../media/image144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1.png"/><Relationship Id="rId18" Type="http://schemas.openxmlformats.org/officeDocument/2006/relationships/image" Target="../media/image166.png"/><Relationship Id="rId26" Type="http://schemas.openxmlformats.org/officeDocument/2006/relationships/image" Target="../media/image174.png"/><Relationship Id="rId39" Type="http://schemas.openxmlformats.org/officeDocument/2006/relationships/image" Target="../media/image187.png"/><Relationship Id="rId21" Type="http://schemas.openxmlformats.org/officeDocument/2006/relationships/image" Target="../media/image169.png"/><Relationship Id="rId34" Type="http://schemas.openxmlformats.org/officeDocument/2006/relationships/image" Target="../media/image182.png"/><Relationship Id="rId42" Type="http://schemas.openxmlformats.org/officeDocument/2006/relationships/image" Target="../media/image190.png"/><Relationship Id="rId47" Type="http://schemas.openxmlformats.org/officeDocument/2006/relationships/image" Target="../media/image195.png"/><Relationship Id="rId50" Type="http://schemas.openxmlformats.org/officeDocument/2006/relationships/image" Target="../media/image198.png"/><Relationship Id="rId55" Type="http://schemas.openxmlformats.org/officeDocument/2006/relationships/image" Target="../media/image203.png"/><Relationship Id="rId63" Type="http://schemas.openxmlformats.org/officeDocument/2006/relationships/image" Target="../media/image211.png"/><Relationship Id="rId7" Type="http://schemas.openxmlformats.org/officeDocument/2006/relationships/image" Target="../media/image155.png"/><Relationship Id="rId2" Type="http://schemas.openxmlformats.org/officeDocument/2006/relationships/image" Target="../media/image150.png"/><Relationship Id="rId16" Type="http://schemas.openxmlformats.org/officeDocument/2006/relationships/image" Target="../media/image164.png"/><Relationship Id="rId20" Type="http://schemas.openxmlformats.org/officeDocument/2006/relationships/image" Target="../media/image168.png"/><Relationship Id="rId29" Type="http://schemas.openxmlformats.org/officeDocument/2006/relationships/image" Target="../media/image177.png"/><Relationship Id="rId41" Type="http://schemas.openxmlformats.org/officeDocument/2006/relationships/image" Target="../media/image189.png"/><Relationship Id="rId54" Type="http://schemas.openxmlformats.org/officeDocument/2006/relationships/image" Target="../media/image202.png"/><Relationship Id="rId62" Type="http://schemas.openxmlformats.org/officeDocument/2006/relationships/image" Target="../media/image210.png"/><Relationship Id="rId1" Type="http://schemas.openxmlformats.org/officeDocument/2006/relationships/image" Target="../media/image149.png"/><Relationship Id="rId6" Type="http://schemas.openxmlformats.org/officeDocument/2006/relationships/image" Target="../media/image154.png"/><Relationship Id="rId11" Type="http://schemas.openxmlformats.org/officeDocument/2006/relationships/image" Target="../media/image159.png"/><Relationship Id="rId24" Type="http://schemas.openxmlformats.org/officeDocument/2006/relationships/image" Target="../media/image172.png"/><Relationship Id="rId32" Type="http://schemas.openxmlformats.org/officeDocument/2006/relationships/image" Target="../media/image180.png"/><Relationship Id="rId37" Type="http://schemas.openxmlformats.org/officeDocument/2006/relationships/image" Target="../media/image185.png"/><Relationship Id="rId40" Type="http://schemas.openxmlformats.org/officeDocument/2006/relationships/image" Target="../media/image188.png"/><Relationship Id="rId45" Type="http://schemas.openxmlformats.org/officeDocument/2006/relationships/image" Target="../media/image193.png"/><Relationship Id="rId53" Type="http://schemas.openxmlformats.org/officeDocument/2006/relationships/image" Target="../media/image201.png"/><Relationship Id="rId58" Type="http://schemas.openxmlformats.org/officeDocument/2006/relationships/image" Target="../media/image206.png"/><Relationship Id="rId5" Type="http://schemas.openxmlformats.org/officeDocument/2006/relationships/image" Target="../media/image153.png"/><Relationship Id="rId15" Type="http://schemas.openxmlformats.org/officeDocument/2006/relationships/image" Target="../media/image163.png"/><Relationship Id="rId23" Type="http://schemas.openxmlformats.org/officeDocument/2006/relationships/image" Target="../media/image171.png"/><Relationship Id="rId28" Type="http://schemas.openxmlformats.org/officeDocument/2006/relationships/image" Target="../media/image176.png"/><Relationship Id="rId36" Type="http://schemas.openxmlformats.org/officeDocument/2006/relationships/image" Target="../media/image184.png"/><Relationship Id="rId49" Type="http://schemas.openxmlformats.org/officeDocument/2006/relationships/image" Target="../media/image197.png"/><Relationship Id="rId57" Type="http://schemas.openxmlformats.org/officeDocument/2006/relationships/image" Target="../media/image205.png"/><Relationship Id="rId61" Type="http://schemas.openxmlformats.org/officeDocument/2006/relationships/image" Target="../media/image209.png"/><Relationship Id="rId10" Type="http://schemas.openxmlformats.org/officeDocument/2006/relationships/image" Target="../media/image158.png"/><Relationship Id="rId19" Type="http://schemas.openxmlformats.org/officeDocument/2006/relationships/image" Target="../media/image167.png"/><Relationship Id="rId31" Type="http://schemas.openxmlformats.org/officeDocument/2006/relationships/image" Target="../media/image179.png"/><Relationship Id="rId44" Type="http://schemas.openxmlformats.org/officeDocument/2006/relationships/image" Target="../media/image192.png"/><Relationship Id="rId52" Type="http://schemas.openxmlformats.org/officeDocument/2006/relationships/image" Target="../media/image200.png"/><Relationship Id="rId60" Type="http://schemas.openxmlformats.org/officeDocument/2006/relationships/image" Target="../media/image208.png"/><Relationship Id="rId4" Type="http://schemas.openxmlformats.org/officeDocument/2006/relationships/image" Target="../media/image152.png"/><Relationship Id="rId9" Type="http://schemas.openxmlformats.org/officeDocument/2006/relationships/image" Target="../media/image157.png"/><Relationship Id="rId14" Type="http://schemas.openxmlformats.org/officeDocument/2006/relationships/image" Target="../media/image162.png"/><Relationship Id="rId22" Type="http://schemas.openxmlformats.org/officeDocument/2006/relationships/image" Target="../media/image170.png"/><Relationship Id="rId27" Type="http://schemas.openxmlformats.org/officeDocument/2006/relationships/image" Target="../media/image175.png"/><Relationship Id="rId30" Type="http://schemas.openxmlformats.org/officeDocument/2006/relationships/image" Target="../media/image178.png"/><Relationship Id="rId35" Type="http://schemas.openxmlformats.org/officeDocument/2006/relationships/image" Target="../media/image183.png"/><Relationship Id="rId43" Type="http://schemas.openxmlformats.org/officeDocument/2006/relationships/image" Target="../media/image191.png"/><Relationship Id="rId48" Type="http://schemas.openxmlformats.org/officeDocument/2006/relationships/image" Target="../media/image196.png"/><Relationship Id="rId56" Type="http://schemas.openxmlformats.org/officeDocument/2006/relationships/image" Target="../media/image204.png"/><Relationship Id="rId64" Type="http://schemas.openxmlformats.org/officeDocument/2006/relationships/image" Target="../media/image212.png"/><Relationship Id="rId8" Type="http://schemas.openxmlformats.org/officeDocument/2006/relationships/image" Target="../media/image156.png"/><Relationship Id="rId51" Type="http://schemas.openxmlformats.org/officeDocument/2006/relationships/image" Target="../media/image199.png"/><Relationship Id="rId3" Type="http://schemas.openxmlformats.org/officeDocument/2006/relationships/image" Target="../media/image151.png"/><Relationship Id="rId12" Type="http://schemas.openxmlformats.org/officeDocument/2006/relationships/image" Target="../media/image160.png"/><Relationship Id="rId17" Type="http://schemas.openxmlformats.org/officeDocument/2006/relationships/image" Target="../media/image165.png"/><Relationship Id="rId25" Type="http://schemas.openxmlformats.org/officeDocument/2006/relationships/image" Target="../media/image173.png"/><Relationship Id="rId33" Type="http://schemas.openxmlformats.org/officeDocument/2006/relationships/image" Target="../media/image181.png"/><Relationship Id="rId38" Type="http://schemas.openxmlformats.org/officeDocument/2006/relationships/image" Target="../media/image186.png"/><Relationship Id="rId46" Type="http://schemas.openxmlformats.org/officeDocument/2006/relationships/image" Target="../media/image194.png"/><Relationship Id="rId59" Type="http://schemas.openxmlformats.org/officeDocument/2006/relationships/image" Target="../media/image20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158115</xdr:colOff>
      <xdr:row>35</xdr:row>
      <xdr:rowOff>104775</xdr:rowOff>
    </xdr:from>
    <xdr:to>
      <xdr:col>2</xdr:col>
      <xdr:colOff>1046145</xdr:colOff>
      <xdr:row>37</xdr:row>
      <xdr:rowOff>125730</xdr:rowOff>
    </xdr:to>
    <xdr:pic>
      <xdr:nvPicPr>
        <xdr:cNvPr id="2" name="/xl/media/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186292</xdr:colOff>
      <xdr:row>6</xdr:row>
      <xdr:rowOff>35202</xdr:rowOff>
    </xdr:from>
    <xdr:to>
      <xdr:col>5</xdr:col>
      <xdr:colOff>606515</xdr:colOff>
      <xdr:row>7</xdr:row>
      <xdr:rowOff>206404</xdr:rowOff>
    </xdr:to>
    <xdr:pic>
      <xdr:nvPicPr>
        <xdr:cNvPr id="2" name="/xl/media/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105641</xdr:colOff>
      <xdr:row>51</xdr:row>
      <xdr:rowOff>42934</xdr:rowOff>
    </xdr:from>
    <xdr:to>
      <xdr:col>2</xdr:col>
      <xdr:colOff>586372</xdr:colOff>
      <xdr:row>52</xdr:row>
      <xdr:rowOff>205869</xdr:rowOff>
    </xdr:to>
    <xdr:pic>
      <xdr:nvPicPr>
        <xdr:cNvPr id="3" name="/xl/media/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150995</xdr:colOff>
      <xdr:row>51</xdr:row>
      <xdr:rowOff>33381</xdr:rowOff>
    </xdr:from>
    <xdr:to>
      <xdr:col>3</xdr:col>
      <xdr:colOff>605344</xdr:colOff>
      <xdr:row>52</xdr:row>
      <xdr:rowOff>206164</xdr:rowOff>
    </xdr:to>
    <xdr:pic>
      <xdr:nvPicPr>
        <xdr:cNvPr id="4" name="/xl/media/image5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145235</xdr:colOff>
      <xdr:row>51</xdr:row>
      <xdr:rowOff>39127</xdr:rowOff>
    </xdr:from>
    <xdr:to>
      <xdr:col>4</xdr:col>
      <xdr:colOff>605299</xdr:colOff>
      <xdr:row>52</xdr:row>
      <xdr:rowOff>206195</xdr:rowOff>
    </xdr:to>
    <xdr:pic>
      <xdr:nvPicPr>
        <xdr:cNvPr id="5" name="/xl/media/image6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79169</xdr:colOff>
      <xdr:row>51</xdr:row>
      <xdr:rowOff>48552</xdr:rowOff>
    </xdr:from>
    <xdr:to>
      <xdr:col>5</xdr:col>
      <xdr:colOff>571042</xdr:colOff>
      <xdr:row>52</xdr:row>
      <xdr:rowOff>193771</xdr:rowOff>
    </xdr:to>
    <xdr:pic>
      <xdr:nvPicPr>
        <xdr:cNvPr id="6" name="/xl/media/image7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155592</xdr:colOff>
      <xdr:row>51</xdr:row>
      <xdr:rowOff>61685</xdr:rowOff>
    </xdr:from>
    <xdr:to>
      <xdr:col>6</xdr:col>
      <xdr:colOff>593730</xdr:colOff>
      <xdr:row>52</xdr:row>
      <xdr:rowOff>224695</xdr:rowOff>
    </xdr:to>
    <xdr:pic>
      <xdr:nvPicPr>
        <xdr:cNvPr id="7" name="/xl/media/image8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115150</xdr:colOff>
      <xdr:row>51</xdr:row>
      <xdr:rowOff>56885</xdr:rowOff>
    </xdr:from>
    <xdr:to>
      <xdr:col>7</xdr:col>
      <xdr:colOff>606377</xdr:colOff>
      <xdr:row>52</xdr:row>
      <xdr:rowOff>206237</xdr:rowOff>
    </xdr:to>
    <xdr:pic>
      <xdr:nvPicPr>
        <xdr:cNvPr id="8" name="/xl/media/image9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126037</xdr:colOff>
      <xdr:row>39</xdr:row>
      <xdr:rowOff>19812</xdr:rowOff>
    </xdr:from>
    <xdr:to>
      <xdr:col>3</xdr:col>
      <xdr:colOff>551134</xdr:colOff>
      <xdr:row>40</xdr:row>
      <xdr:rowOff>167371</xdr:rowOff>
    </xdr:to>
    <xdr:pic>
      <xdr:nvPicPr>
        <xdr:cNvPr id="9" name="/xl/media/image10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99353</xdr:colOff>
      <xdr:row>39</xdr:row>
      <xdr:rowOff>6375</xdr:rowOff>
    </xdr:from>
    <xdr:to>
      <xdr:col>2</xdr:col>
      <xdr:colOff>613090</xdr:colOff>
      <xdr:row>40</xdr:row>
      <xdr:rowOff>206592</xdr:rowOff>
    </xdr:to>
    <xdr:pic>
      <xdr:nvPicPr>
        <xdr:cNvPr id="10" name="/xl/media/image11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98117</xdr:colOff>
      <xdr:row>39</xdr:row>
      <xdr:rowOff>14948</xdr:rowOff>
    </xdr:from>
    <xdr:to>
      <xdr:col>4</xdr:col>
      <xdr:colOff>528752</xdr:colOff>
      <xdr:row>40</xdr:row>
      <xdr:rowOff>185773</xdr:rowOff>
    </xdr:to>
    <xdr:pic>
      <xdr:nvPicPr>
        <xdr:cNvPr id="11" name="/xl/media/image12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143342</xdr:colOff>
      <xdr:row>39</xdr:row>
      <xdr:rowOff>6335</xdr:rowOff>
    </xdr:from>
    <xdr:to>
      <xdr:col>5</xdr:col>
      <xdr:colOff>554392</xdr:colOff>
      <xdr:row>40</xdr:row>
      <xdr:rowOff>206192</xdr:rowOff>
    </xdr:to>
    <xdr:pic>
      <xdr:nvPicPr>
        <xdr:cNvPr id="12" name="/xl/media/image13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140943</xdr:colOff>
      <xdr:row>33</xdr:row>
      <xdr:rowOff>5387</xdr:rowOff>
    </xdr:from>
    <xdr:to>
      <xdr:col>6</xdr:col>
      <xdr:colOff>576114</xdr:colOff>
      <xdr:row>34</xdr:row>
      <xdr:rowOff>192901</xdr:rowOff>
    </xdr:to>
    <xdr:pic>
      <xdr:nvPicPr>
        <xdr:cNvPr id="13" name="/xl/media/image14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171880</xdr:colOff>
      <xdr:row>33</xdr:row>
      <xdr:rowOff>12510</xdr:rowOff>
    </xdr:from>
    <xdr:to>
      <xdr:col>7</xdr:col>
      <xdr:colOff>593879</xdr:colOff>
      <xdr:row>34</xdr:row>
      <xdr:rowOff>175519</xdr:rowOff>
    </xdr:to>
    <xdr:pic>
      <xdr:nvPicPr>
        <xdr:cNvPr id="14" name="/xl/media/image15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101643</xdr:colOff>
      <xdr:row>39</xdr:row>
      <xdr:rowOff>3607</xdr:rowOff>
    </xdr:from>
    <xdr:to>
      <xdr:col>6</xdr:col>
      <xdr:colOff>625096</xdr:colOff>
      <xdr:row>40</xdr:row>
      <xdr:rowOff>224046</xdr:rowOff>
    </xdr:to>
    <xdr:pic>
      <xdr:nvPicPr>
        <xdr:cNvPr id="15" name="/xl/media/image16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4</xdr:col>
      <xdr:colOff>148972</xdr:colOff>
      <xdr:row>6</xdr:row>
      <xdr:rowOff>46068</xdr:rowOff>
    </xdr:from>
    <xdr:ext cx="462215" cy="669949"/>
    <xdr:pic>
      <xdr:nvPicPr>
        <xdr:cNvPr id="16" name="/xl/media/image17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154067</xdr:colOff>
      <xdr:row>6</xdr:row>
      <xdr:rowOff>30182</xdr:rowOff>
    </xdr:from>
    <xdr:ext cx="459191" cy="682124"/>
    <xdr:pic>
      <xdr:nvPicPr>
        <xdr:cNvPr id="17" name="/xl/media/image18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161441</xdr:colOff>
      <xdr:row>6</xdr:row>
      <xdr:rowOff>30163</xdr:rowOff>
    </xdr:from>
    <xdr:ext cx="441822" cy="682142"/>
    <xdr:pic>
      <xdr:nvPicPr>
        <xdr:cNvPr id="18" name="/xl/media/image19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129658</xdr:colOff>
      <xdr:row>5</xdr:row>
      <xdr:rowOff>144994</xdr:rowOff>
    </xdr:from>
    <xdr:ext cx="410481" cy="682695"/>
    <xdr:pic>
      <xdr:nvPicPr>
        <xdr:cNvPr id="20" name="/xl/media/image21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138636</xdr:colOff>
      <xdr:row>45</xdr:row>
      <xdr:rowOff>1893</xdr:rowOff>
    </xdr:from>
    <xdr:ext cx="451905" cy="720013"/>
    <xdr:pic>
      <xdr:nvPicPr>
        <xdr:cNvPr id="21" name="/xl/media/image22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137905</xdr:colOff>
      <xdr:row>45</xdr:row>
      <xdr:rowOff>27668</xdr:rowOff>
    </xdr:from>
    <xdr:ext cx="503551" cy="692920"/>
    <xdr:pic>
      <xdr:nvPicPr>
        <xdr:cNvPr id="22" name="/xl/media/image23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143480</xdr:colOff>
      <xdr:row>57</xdr:row>
      <xdr:rowOff>50714</xdr:rowOff>
    </xdr:from>
    <xdr:ext cx="427006" cy="672859"/>
    <xdr:pic>
      <xdr:nvPicPr>
        <xdr:cNvPr id="23" name="/xl/media/image24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141079</xdr:colOff>
      <xdr:row>57</xdr:row>
      <xdr:rowOff>28435</xdr:rowOff>
    </xdr:from>
    <xdr:ext cx="439946" cy="715991"/>
    <xdr:pic>
      <xdr:nvPicPr>
        <xdr:cNvPr id="24" name="/xl/media/image25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169066</xdr:colOff>
      <xdr:row>45</xdr:row>
      <xdr:rowOff>14779</xdr:rowOff>
    </xdr:from>
    <xdr:ext cx="457103" cy="703236"/>
    <xdr:pic>
      <xdr:nvPicPr>
        <xdr:cNvPr id="25" name="/xl/media/image26.pn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156158</xdr:colOff>
      <xdr:row>45</xdr:row>
      <xdr:rowOff>6264</xdr:rowOff>
    </xdr:from>
    <xdr:ext cx="443917" cy="694446"/>
    <xdr:pic>
      <xdr:nvPicPr>
        <xdr:cNvPr id="26" name="/xl/media/image27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53009</xdr:colOff>
      <xdr:row>27</xdr:row>
      <xdr:rowOff>30618</xdr:rowOff>
    </xdr:from>
    <xdr:ext cx="551621" cy="676598"/>
    <xdr:pic>
      <xdr:nvPicPr>
        <xdr:cNvPr id="27" name="/xl/media/image28.pn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134349</xdr:colOff>
      <xdr:row>27</xdr:row>
      <xdr:rowOff>29702</xdr:rowOff>
    </xdr:from>
    <xdr:ext cx="461120" cy="680907"/>
    <xdr:pic>
      <xdr:nvPicPr>
        <xdr:cNvPr id="28" name="/xl/media/image29.pn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144323</xdr:colOff>
      <xdr:row>27</xdr:row>
      <xdr:rowOff>55345</xdr:rowOff>
    </xdr:from>
    <xdr:ext cx="410106" cy="672235"/>
    <xdr:pic>
      <xdr:nvPicPr>
        <xdr:cNvPr id="29" name="/xl/media/image30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109671</xdr:colOff>
      <xdr:row>27</xdr:row>
      <xdr:rowOff>40895</xdr:rowOff>
    </xdr:from>
    <xdr:ext cx="430954" cy="672288"/>
    <xdr:pic>
      <xdr:nvPicPr>
        <xdr:cNvPr id="30" name="/xl/media/image31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140401</xdr:colOff>
      <xdr:row>27</xdr:row>
      <xdr:rowOff>27758</xdr:rowOff>
    </xdr:from>
    <xdr:ext cx="418026" cy="659361"/>
    <xdr:pic>
      <xdr:nvPicPr>
        <xdr:cNvPr id="31" name="/xl/media/image32.pn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134095</xdr:colOff>
      <xdr:row>45</xdr:row>
      <xdr:rowOff>33519</xdr:rowOff>
    </xdr:from>
    <xdr:ext cx="413306" cy="657334"/>
    <xdr:pic>
      <xdr:nvPicPr>
        <xdr:cNvPr id="32" name="/xl/media/image33.pn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154184</xdr:colOff>
      <xdr:row>45</xdr:row>
      <xdr:rowOff>35592</xdr:rowOff>
    </xdr:from>
    <xdr:ext cx="415553" cy="679904"/>
    <xdr:pic>
      <xdr:nvPicPr>
        <xdr:cNvPr id="33" name="/xl/media/image34.pn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152241</xdr:colOff>
      <xdr:row>57</xdr:row>
      <xdr:rowOff>56320</xdr:rowOff>
    </xdr:from>
    <xdr:ext cx="409734" cy="638322"/>
    <xdr:pic>
      <xdr:nvPicPr>
        <xdr:cNvPr id="34" name="/xl/media/image35.pn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140333</xdr:colOff>
      <xdr:row>68</xdr:row>
      <xdr:rowOff>136253</xdr:rowOff>
    </xdr:from>
    <xdr:ext cx="472798" cy="761204"/>
    <xdr:pic>
      <xdr:nvPicPr>
        <xdr:cNvPr id="35" name="/xl/media/image36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147593</xdr:colOff>
      <xdr:row>69</xdr:row>
      <xdr:rowOff>5521</xdr:rowOff>
    </xdr:from>
    <xdr:ext cx="477527" cy="756479"/>
    <xdr:pic>
      <xdr:nvPicPr>
        <xdr:cNvPr id="36" name="/xl/media/image37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165183</xdr:colOff>
      <xdr:row>69</xdr:row>
      <xdr:rowOff>17931</xdr:rowOff>
    </xdr:from>
    <xdr:ext cx="434975" cy="736773"/>
    <xdr:pic>
      <xdr:nvPicPr>
        <xdr:cNvPr id="37" name="/xl/media/image38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216353</xdr:colOff>
      <xdr:row>56</xdr:row>
      <xdr:rowOff>141513</xdr:rowOff>
    </xdr:from>
    <xdr:ext cx="488195" cy="744645"/>
    <xdr:pic>
      <xdr:nvPicPr>
        <xdr:cNvPr id="38" name="/xl/media/image39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162936</xdr:colOff>
      <xdr:row>32</xdr:row>
      <xdr:rowOff>148070</xdr:rowOff>
    </xdr:from>
    <xdr:ext cx="395145" cy="671909"/>
    <xdr:pic>
      <xdr:nvPicPr>
        <xdr:cNvPr id="39" name="/xl/media/image40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119651</xdr:colOff>
      <xdr:row>33</xdr:row>
      <xdr:rowOff>4423</xdr:rowOff>
    </xdr:from>
    <xdr:ext cx="439050" cy="654184"/>
    <xdr:pic>
      <xdr:nvPicPr>
        <xdr:cNvPr id="40" name="/xl/media/image41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143269</xdr:colOff>
      <xdr:row>33</xdr:row>
      <xdr:rowOff>20607</xdr:rowOff>
    </xdr:from>
    <xdr:ext cx="430268" cy="645403"/>
    <xdr:pic>
      <xdr:nvPicPr>
        <xdr:cNvPr id="41" name="/xl/media/image42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125731</xdr:colOff>
      <xdr:row>57</xdr:row>
      <xdr:rowOff>41910</xdr:rowOff>
    </xdr:from>
    <xdr:ext cx="473529" cy="662940"/>
    <xdr:pic>
      <xdr:nvPicPr>
        <xdr:cNvPr id="42" name="/xl/media/image43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150616</xdr:colOff>
      <xdr:row>69</xdr:row>
      <xdr:rowOff>17263</xdr:rowOff>
    </xdr:from>
    <xdr:ext cx="482255" cy="756478"/>
    <xdr:pic>
      <xdr:nvPicPr>
        <xdr:cNvPr id="43" name="/xl/media/image44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173934</xdr:colOff>
      <xdr:row>20</xdr:row>
      <xdr:rowOff>36464</xdr:rowOff>
    </xdr:from>
    <xdr:ext cx="465102" cy="690778"/>
    <xdr:pic>
      <xdr:nvPicPr>
        <xdr:cNvPr id="44" name="/xl/media/image45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162607</xdr:colOff>
      <xdr:row>20</xdr:row>
      <xdr:rowOff>33432</xdr:rowOff>
    </xdr:from>
    <xdr:ext cx="436606" cy="677809"/>
    <xdr:pic>
      <xdr:nvPicPr>
        <xdr:cNvPr id="45" name="/xl/media/image46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153281</xdr:colOff>
      <xdr:row>20</xdr:row>
      <xdr:rowOff>2617</xdr:rowOff>
    </xdr:from>
    <xdr:ext cx="462542" cy="706894"/>
    <xdr:pic>
      <xdr:nvPicPr>
        <xdr:cNvPr id="46" name="/xl/media/image47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176916</xdr:colOff>
      <xdr:row>20</xdr:row>
      <xdr:rowOff>40145</xdr:rowOff>
    </xdr:from>
    <xdr:ext cx="458220" cy="647550"/>
    <xdr:pic>
      <xdr:nvPicPr>
        <xdr:cNvPr id="47" name="/xl/media/image48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175173</xdr:colOff>
      <xdr:row>19</xdr:row>
      <xdr:rowOff>147923</xdr:rowOff>
    </xdr:from>
    <xdr:ext cx="472585" cy="735089"/>
    <xdr:pic>
      <xdr:nvPicPr>
        <xdr:cNvPr id="48" name="/xl/media/image49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12</xdr:col>
      <xdr:colOff>96977</xdr:colOff>
      <xdr:row>6</xdr:row>
      <xdr:rowOff>83547</xdr:rowOff>
    </xdr:from>
    <xdr:to>
      <xdr:col>12</xdr:col>
      <xdr:colOff>700901</xdr:colOff>
      <xdr:row>6</xdr:row>
      <xdr:rowOff>419913</xdr:rowOff>
    </xdr:to>
    <xdr:pic>
      <xdr:nvPicPr>
        <xdr:cNvPr id="49" name="/xl/media/image50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66415</xdr:colOff>
      <xdr:row>6</xdr:row>
      <xdr:rowOff>73761</xdr:rowOff>
    </xdr:from>
    <xdr:to>
      <xdr:col>13</xdr:col>
      <xdr:colOff>719281</xdr:colOff>
      <xdr:row>6</xdr:row>
      <xdr:rowOff>420167</xdr:rowOff>
    </xdr:to>
    <xdr:pic>
      <xdr:nvPicPr>
        <xdr:cNvPr id="50" name="/xl/media/image51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15</xdr:col>
      <xdr:colOff>73503</xdr:colOff>
      <xdr:row>6</xdr:row>
      <xdr:rowOff>49223</xdr:rowOff>
    </xdr:from>
    <xdr:ext cx="602194" cy="360195"/>
    <xdr:pic>
      <xdr:nvPicPr>
        <xdr:cNvPr id="51" name="/xl/media/image52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94483</xdr:colOff>
      <xdr:row>6</xdr:row>
      <xdr:rowOff>62916</xdr:rowOff>
    </xdr:from>
    <xdr:ext cx="594789" cy="336185"/>
    <xdr:pic>
      <xdr:nvPicPr>
        <xdr:cNvPr id="52" name="/xl/media/image53.pn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99535</xdr:colOff>
      <xdr:row>6</xdr:row>
      <xdr:rowOff>24602</xdr:rowOff>
    </xdr:from>
    <xdr:ext cx="615530" cy="394163"/>
    <xdr:pic>
      <xdr:nvPicPr>
        <xdr:cNvPr id="53" name="/xl/media/image54.pn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66020</xdr:colOff>
      <xdr:row>6</xdr:row>
      <xdr:rowOff>67862</xdr:rowOff>
    </xdr:from>
    <xdr:ext cx="627522" cy="389338"/>
    <xdr:pic>
      <xdr:nvPicPr>
        <xdr:cNvPr id="54" name="/xl/media/image55.png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14</xdr:col>
      <xdr:colOff>79577</xdr:colOff>
      <xdr:row>20</xdr:row>
      <xdr:rowOff>73475</xdr:rowOff>
    </xdr:from>
    <xdr:to>
      <xdr:col>14</xdr:col>
      <xdr:colOff>700881</xdr:colOff>
      <xdr:row>20</xdr:row>
      <xdr:rowOff>396321</xdr:rowOff>
    </xdr:to>
    <xdr:pic>
      <xdr:nvPicPr>
        <xdr:cNvPr id="55" name="/xl/media/image56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15</xdr:col>
      <xdr:colOff>67866</xdr:colOff>
      <xdr:row>20</xdr:row>
      <xdr:rowOff>55662</xdr:rowOff>
    </xdr:from>
    <xdr:to>
      <xdr:col>15</xdr:col>
      <xdr:colOff>648890</xdr:colOff>
      <xdr:row>20</xdr:row>
      <xdr:rowOff>440533</xdr:rowOff>
    </xdr:to>
    <xdr:pic>
      <xdr:nvPicPr>
        <xdr:cNvPr id="56" name="/xl/media/image57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16</xdr:col>
      <xdr:colOff>51615</xdr:colOff>
      <xdr:row>20</xdr:row>
      <xdr:rowOff>64988</xdr:rowOff>
    </xdr:from>
    <xdr:ext cx="629091" cy="345778"/>
    <xdr:pic>
      <xdr:nvPicPr>
        <xdr:cNvPr id="57" name="/xl/media/image58.pn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17</xdr:col>
      <xdr:colOff>50736</xdr:colOff>
      <xdr:row>20</xdr:row>
      <xdr:rowOff>55966</xdr:rowOff>
    </xdr:from>
    <xdr:to>
      <xdr:col>17</xdr:col>
      <xdr:colOff>686222</xdr:colOff>
      <xdr:row>20</xdr:row>
      <xdr:rowOff>398859</xdr:rowOff>
    </xdr:to>
    <xdr:pic>
      <xdr:nvPicPr>
        <xdr:cNvPr id="58" name="/xl/media/image59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12</xdr:col>
      <xdr:colOff>63138</xdr:colOff>
      <xdr:row>27</xdr:row>
      <xdr:rowOff>56168</xdr:rowOff>
    </xdr:from>
    <xdr:ext cx="601419" cy="339933"/>
    <xdr:pic>
      <xdr:nvPicPr>
        <xdr:cNvPr id="59" name="/xl/media/image60.png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73801</xdr:colOff>
      <xdr:row>27</xdr:row>
      <xdr:rowOff>57186</xdr:rowOff>
    </xdr:from>
    <xdr:ext cx="605779" cy="353008"/>
    <xdr:pic>
      <xdr:nvPicPr>
        <xdr:cNvPr id="60" name="/xl/media/image61.png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77933</xdr:colOff>
      <xdr:row>27</xdr:row>
      <xdr:rowOff>58525</xdr:rowOff>
    </xdr:from>
    <xdr:ext cx="691806" cy="331217"/>
    <xdr:pic>
      <xdr:nvPicPr>
        <xdr:cNvPr id="61" name="/xl/media/image62.png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5863</xdr:colOff>
      <xdr:row>27</xdr:row>
      <xdr:rowOff>60480</xdr:rowOff>
    </xdr:from>
    <xdr:ext cx="645001" cy="331217"/>
    <xdr:pic>
      <xdr:nvPicPr>
        <xdr:cNvPr id="62" name="/xl/media/image63.png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51360</xdr:colOff>
      <xdr:row>27</xdr:row>
      <xdr:rowOff>58995</xdr:rowOff>
    </xdr:from>
    <xdr:ext cx="601419" cy="379155"/>
    <xdr:pic>
      <xdr:nvPicPr>
        <xdr:cNvPr id="63" name="/xl/media/image64.png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43999</xdr:colOff>
      <xdr:row>33</xdr:row>
      <xdr:rowOff>35622</xdr:rowOff>
    </xdr:from>
    <xdr:ext cx="618456" cy="392742"/>
    <xdr:pic>
      <xdr:nvPicPr>
        <xdr:cNvPr id="64" name="/xl/media/image65.png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60018</xdr:colOff>
      <xdr:row>33</xdr:row>
      <xdr:rowOff>54006</xdr:rowOff>
    </xdr:from>
    <xdr:ext cx="597778" cy="366521"/>
    <xdr:pic>
      <xdr:nvPicPr>
        <xdr:cNvPr id="65" name="/xl/media/image66.png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68504</xdr:colOff>
      <xdr:row>33</xdr:row>
      <xdr:rowOff>63504</xdr:rowOff>
    </xdr:from>
    <xdr:ext cx="593416" cy="349068"/>
    <xdr:pic>
      <xdr:nvPicPr>
        <xdr:cNvPr id="66" name="/xl/media/image67.pn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4387</xdr:colOff>
      <xdr:row>33</xdr:row>
      <xdr:rowOff>37610</xdr:rowOff>
    </xdr:from>
    <xdr:ext cx="691145" cy="383969"/>
    <xdr:pic>
      <xdr:nvPicPr>
        <xdr:cNvPr id="67" name="/xl/media/image68.png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80282</xdr:colOff>
      <xdr:row>39</xdr:row>
      <xdr:rowOff>71905</xdr:rowOff>
    </xdr:from>
    <xdr:ext cx="609428" cy="374686"/>
    <xdr:pic>
      <xdr:nvPicPr>
        <xdr:cNvPr id="68" name="/xl/media/image69.pn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77042</xdr:colOff>
      <xdr:row>39</xdr:row>
      <xdr:rowOff>74530</xdr:rowOff>
    </xdr:from>
    <xdr:ext cx="622971" cy="365657"/>
    <xdr:pic>
      <xdr:nvPicPr>
        <xdr:cNvPr id="69" name="/xl/media/image70.png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58734</xdr:colOff>
      <xdr:row>39</xdr:row>
      <xdr:rowOff>58732</xdr:rowOff>
    </xdr:from>
    <xdr:ext cx="627486" cy="343086"/>
    <xdr:pic>
      <xdr:nvPicPr>
        <xdr:cNvPr id="70" name="/xl/media/image71.png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23677</xdr:colOff>
      <xdr:row>39</xdr:row>
      <xdr:rowOff>45447</xdr:rowOff>
    </xdr:from>
    <xdr:ext cx="618457" cy="347600"/>
    <xdr:pic>
      <xdr:nvPicPr>
        <xdr:cNvPr id="71" name="/xl/media/image72.png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82731</xdr:colOff>
      <xdr:row>39</xdr:row>
      <xdr:rowOff>77221</xdr:rowOff>
    </xdr:from>
    <xdr:ext cx="576922" cy="341880"/>
    <xdr:pic>
      <xdr:nvPicPr>
        <xdr:cNvPr id="72" name="/xl/media/image73.png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12</xdr:col>
      <xdr:colOff>64844</xdr:colOff>
      <xdr:row>45</xdr:row>
      <xdr:rowOff>76199</xdr:rowOff>
    </xdr:from>
    <xdr:to>
      <xdr:col>12</xdr:col>
      <xdr:colOff>719511</xdr:colOff>
      <xdr:row>45</xdr:row>
      <xdr:rowOff>457200</xdr:rowOff>
    </xdr:to>
    <xdr:pic>
      <xdr:nvPicPr>
        <xdr:cNvPr id="73" name="/xl/media/image74.png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60014</xdr:colOff>
      <xdr:row>45</xdr:row>
      <xdr:rowOff>87086</xdr:rowOff>
    </xdr:from>
    <xdr:to>
      <xdr:col>13</xdr:col>
      <xdr:colOff>687142</xdr:colOff>
      <xdr:row>45</xdr:row>
      <xdr:rowOff>434340</xdr:rowOff>
    </xdr:to>
    <xdr:pic>
      <xdr:nvPicPr>
        <xdr:cNvPr id="74" name="/xl/media/image75.png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64302</xdr:colOff>
      <xdr:row>45</xdr:row>
      <xdr:rowOff>71400</xdr:rowOff>
    </xdr:from>
    <xdr:to>
      <xdr:col>14</xdr:col>
      <xdr:colOff>665380</xdr:colOff>
      <xdr:row>45</xdr:row>
      <xdr:rowOff>480830</xdr:rowOff>
    </xdr:to>
    <xdr:pic>
      <xdr:nvPicPr>
        <xdr:cNvPr id="75" name="/xl/media/image76.png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15</xdr:col>
      <xdr:colOff>63795</xdr:colOff>
      <xdr:row>45</xdr:row>
      <xdr:rowOff>79887</xdr:rowOff>
    </xdr:from>
    <xdr:to>
      <xdr:col>15</xdr:col>
      <xdr:colOff>663782</xdr:colOff>
      <xdr:row>45</xdr:row>
      <xdr:rowOff>476250</xdr:rowOff>
    </xdr:to>
    <xdr:pic>
      <xdr:nvPicPr>
        <xdr:cNvPr id="76" name="/xl/media/image77.png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16</xdr:col>
      <xdr:colOff>33397</xdr:colOff>
      <xdr:row>45</xdr:row>
      <xdr:rowOff>85104</xdr:rowOff>
    </xdr:from>
    <xdr:ext cx="651090" cy="369499"/>
    <xdr:pic>
      <xdr:nvPicPr>
        <xdr:cNvPr id="77" name="/xl/media/image78.png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67193</xdr:colOff>
      <xdr:row>45</xdr:row>
      <xdr:rowOff>41067</xdr:rowOff>
    </xdr:from>
    <xdr:ext cx="615168" cy="398418"/>
    <xdr:pic>
      <xdr:nvPicPr>
        <xdr:cNvPr id="78" name="/xl/media/image79.png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89997</xdr:colOff>
      <xdr:row>51</xdr:row>
      <xdr:rowOff>118110</xdr:rowOff>
    </xdr:from>
    <xdr:ext cx="558952" cy="322950"/>
    <xdr:pic>
      <xdr:nvPicPr>
        <xdr:cNvPr id="79" name="/xl/media/image80.png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70263</xdr:colOff>
      <xdr:row>51</xdr:row>
      <xdr:rowOff>110490</xdr:rowOff>
    </xdr:from>
    <xdr:ext cx="586154" cy="356895"/>
    <xdr:pic>
      <xdr:nvPicPr>
        <xdr:cNvPr id="80" name="/xl/media/image81.png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98661</xdr:colOff>
      <xdr:row>51</xdr:row>
      <xdr:rowOff>106147</xdr:rowOff>
    </xdr:from>
    <xdr:ext cx="539378" cy="333503"/>
    <xdr:pic>
      <xdr:nvPicPr>
        <xdr:cNvPr id="81" name="/xl/media/image82.png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70457</xdr:colOff>
      <xdr:row>51</xdr:row>
      <xdr:rowOff>110491</xdr:rowOff>
    </xdr:from>
    <xdr:ext cx="618778" cy="348606"/>
    <xdr:pic>
      <xdr:nvPicPr>
        <xdr:cNvPr id="82" name="/xl/media/image83.png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69498</xdr:colOff>
      <xdr:row>51</xdr:row>
      <xdr:rowOff>121628</xdr:rowOff>
    </xdr:from>
    <xdr:ext cx="592811" cy="326047"/>
    <xdr:pic>
      <xdr:nvPicPr>
        <xdr:cNvPr id="83" name="/xl/media/image84.png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81916</xdr:colOff>
      <xdr:row>51</xdr:row>
      <xdr:rowOff>110490</xdr:rowOff>
    </xdr:from>
    <xdr:ext cx="565146" cy="368391"/>
    <xdr:pic>
      <xdr:nvPicPr>
        <xdr:cNvPr id="84" name="/xl/media/image85.png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79613</xdr:colOff>
      <xdr:row>57</xdr:row>
      <xdr:rowOff>73897</xdr:rowOff>
    </xdr:from>
    <xdr:ext cx="608923" cy="354728"/>
    <xdr:pic>
      <xdr:nvPicPr>
        <xdr:cNvPr id="85" name="/xl/media/image86.png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52722</xdr:colOff>
      <xdr:row>57</xdr:row>
      <xdr:rowOff>63342</xdr:rowOff>
    </xdr:from>
    <xdr:ext cx="607808" cy="332858"/>
    <xdr:pic>
      <xdr:nvPicPr>
        <xdr:cNvPr id="86" name="/xl/media/image87.png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62841</xdr:colOff>
      <xdr:row>57</xdr:row>
      <xdr:rowOff>60737</xdr:rowOff>
    </xdr:from>
    <xdr:ext cx="598898" cy="337309"/>
    <xdr:pic>
      <xdr:nvPicPr>
        <xdr:cNvPr id="87" name="/xl/media/image88.png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61084</xdr:colOff>
      <xdr:row>57</xdr:row>
      <xdr:rowOff>67402</xdr:rowOff>
    </xdr:from>
    <xdr:ext cx="601860" cy="376163"/>
    <xdr:pic>
      <xdr:nvPicPr>
        <xdr:cNvPr id="88" name="/xl/media/image89.png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55424</xdr:colOff>
      <xdr:row>69</xdr:row>
      <xdr:rowOff>86519</xdr:rowOff>
    </xdr:from>
    <xdr:ext cx="591167" cy="389732"/>
    <xdr:pic>
      <xdr:nvPicPr>
        <xdr:cNvPr id="89" name="/xl/media/image90.png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57275</xdr:colOff>
      <xdr:row>69</xdr:row>
      <xdr:rowOff>86768</xdr:rowOff>
    </xdr:from>
    <xdr:ext cx="608999" cy="346729"/>
    <xdr:pic>
      <xdr:nvPicPr>
        <xdr:cNvPr id="90" name="/xl/media/image91.png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74538</xdr:colOff>
      <xdr:row>69</xdr:row>
      <xdr:rowOff>90370</xdr:rowOff>
    </xdr:from>
    <xdr:ext cx="604304" cy="359079"/>
    <xdr:pic>
      <xdr:nvPicPr>
        <xdr:cNvPr id="91" name="/xl/media/image92.png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26</xdr:col>
      <xdr:colOff>47625</xdr:colOff>
      <xdr:row>19</xdr:row>
      <xdr:rowOff>47323</xdr:rowOff>
    </xdr:from>
    <xdr:ext cx="571500" cy="589359"/>
    <xdr:pic>
      <xdr:nvPicPr>
        <xdr:cNvPr id="93" name="/xl/media/image94.png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34216</xdr:colOff>
      <xdr:row>12</xdr:row>
      <xdr:rowOff>31760</xdr:rowOff>
    </xdr:from>
    <xdr:ext cx="623009" cy="599200"/>
    <xdr:pic>
      <xdr:nvPicPr>
        <xdr:cNvPr id="94" name="/xl/media/image95.png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45152</xdr:colOff>
      <xdr:row>19</xdr:row>
      <xdr:rowOff>98962</xdr:rowOff>
    </xdr:from>
    <xdr:ext cx="577638" cy="532746"/>
    <xdr:pic>
      <xdr:nvPicPr>
        <xdr:cNvPr id="95" name="/xl/media/image96.png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24</xdr:col>
      <xdr:colOff>63393</xdr:colOff>
      <xdr:row>19</xdr:row>
      <xdr:rowOff>86073</xdr:rowOff>
    </xdr:from>
    <xdr:to>
      <xdr:col>24</xdr:col>
      <xdr:colOff>606522</xdr:colOff>
      <xdr:row>20</xdr:row>
      <xdr:rowOff>478218</xdr:rowOff>
    </xdr:to>
    <xdr:pic>
      <xdr:nvPicPr>
        <xdr:cNvPr id="96" name="/xl/media/image97.png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23</xdr:col>
      <xdr:colOff>110898</xdr:colOff>
      <xdr:row>5</xdr:row>
      <xdr:rowOff>31820</xdr:rowOff>
    </xdr:from>
    <xdr:to>
      <xdr:col>23</xdr:col>
      <xdr:colOff>681990</xdr:colOff>
      <xdr:row>6</xdr:row>
      <xdr:rowOff>479042</xdr:rowOff>
    </xdr:to>
    <xdr:pic>
      <xdr:nvPicPr>
        <xdr:cNvPr id="97" name="/xl/media/image98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54220</xdr:colOff>
      <xdr:row>26</xdr:row>
      <xdr:rowOff>43870</xdr:rowOff>
    </xdr:from>
    <xdr:to>
      <xdr:col>25</xdr:col>
      <xdr:colOff>662940</xdr:colOff>
      <xdr:row>27</xdr:row>
      <xdr:rowOff>472440</xdr:rowOff>
    </xdr:to>
    <xdr:pic>
      <xdr:nvPicPr>
        <xdr:cNvPr id="98" name="/xl/media/image99.png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72335</xdr:colOff>
      <xdr:row>19</xdr:row>
      <xdr:rowOff>76136</xdr:rowOff>
    </xdr:from>
    <xdr:to>
      <xdr:col>22</xdr:col>
      <xdr:colOff>611782</xdr:colOff>
      <xdr:row>20</xdr:row>
      <xdr:rowOff>476251</xdr:rowOff>
    </xdr:to>
    <xdr:pic>
      <xdr:nvPicPr>
        <xdr:cNvPr id="99" name="/xl/media/image100.png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55281</xdr:colOff>
      <xdr:row>26</xdr:row>
      <xdr:rowOff>15604</xdr:rowOff>
    </xdr:from>
    <xdr:to>
      <xdr:col>22</xdr:col>
      <xdr:colOff>662208</xdr:colOff>
      <xdr:row>27</xdr:row>
      <xdr:rowOff>453948</xdr:rowOff>
    </xdr:to>
    <xdr:pic>
      <xdr:nvPicPr>
        <xdr:cNvPr id="100" name="/xl/media/image101.png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51416</xdr:colOff>
      <xdr:row>5</xdr:row>
      <xdr:rowOff>42787</xdr:rowOff>
    </xdr:from>
    <xdr:to>
      <xdr:col>24</xdr:col>
      <xdr:colOff>633326</xdr:colOff>
      <xdr:row>6</xdr:row>
      <xdr:rowOff>454488</xdr:rowOff>
    </xdr:to>
    <xdr:pic>
      <xdr:nvPicPr>
        <xdr:cNvPr id="101" name="/xl/media/image102.png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62205</xdr:colOff>
      <xdr:row>5</xdr:row>
      <xdr:rowOff>32702</xdr:rowOff>
    </xdr:from>
    <xdr:to>
      <xdr:col>25</xdr:col>
      <xdr:colOff>609601</xdr:colOff>
      <xdr:row>6</xdr:row>
      <xdr:rowOff>438150</xdr:rowOff>
    </xdr:to>
    <xdr:pic>
      <xdr:nvPicPr>
        <xdr:cNvPr id="102" name="/xl/media/image103.png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26</xdr:col>
      <xdr:colOff>71053</xdr:colOff>
      <xdr:row>5</xdr:row>
      <xdr:rowOff>19049</xdr:rowOff>
    </xdr:from>
    <xdr:to>
      <xdr:col>26</xdr:col>
      <xdr:colOff>609884</xdr:colOff>
      <xdr:row>6</xdr:row>
      <xdr:rowOff>414762</xdr:rowOff>
    </xdr:to>
    <xdr:pic>
      <xdr:nvPicPr>
        <xdr:cNvPr id="103" name="/xl/media/image104.png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40552</xdr:colOff>
      <xdr:row>12</xdr:row>
      <xdr:rowOff>12997</xdr:rowOff>
    </xdr:from>
    <xdr:to>
      <xdr:col>25</xdr:col>
      <xdr:colOff>681799</xdr:colOff>
      <xdr:row>13</xdr:row>
      <xdr:rowOff>475516</xdr:rowOff>
    </xdr:to>
    <xdr:pic>
      <xdr:nvPicPr>
        <xdr:cNvPr id="104" name="/xl/media/image105.png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23</xdr:col>
      <xdr:colOff>49876</xdr:colOff>
      <xdr:row>26</xdr:row>
      <xdr:rowOff>41201</xdr:rowOff>
    </xdr:from>
    <xdr:to>
      <xdr:col>23</xdr:col>
      <xdr:colOff>670803</xdr:colOff>
      <xdr:row>27</xdr:row>
      <xdr:rowOff>452596</xdr:rowOff>
    </xdr:to>
    <xdr:pic>
      <xdr:nvPicPr>
        <xdr:cNvPr id="105" name="/xl/media/image106.png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145761</xdr:colOff>
      <xdr:row>20</xdr:row>
      <xdr:rowOff>49696</xdr:rowOff>
    </xdr:from>
    <xdr:to>
      <xdr:col>3</xdr:col>
      <xdr:colOff>571608</xdr:colOff>
      <xdr:row>21</xdr:row>
      <xdr:rowOff>205107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EA304F51-1195-2187-6B1C-4B1A640A0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391" y="4696239"/>
          <a:ext cx="425847" cy="663218"/>
        </a:xfrm>
        <a:prstGeom prst="rect">
          <a:avLst/>
        </a:prstGeom>
      </xdr:spPr>
    </xdr:pic>
    <xdr:clientData/>
  </xdr:twoCellAnchor>
  <xdr:twoCellAnchor editAs="oneCell">
    <xdr:from>
      <xdr:col>2</xdr:col>
      <xdr:colOff>157370</xdr:colOff>
      <xdr:row>33</xdr:row>
      <xdr:rowOff>26452</xdr:rowOff>
    </xdr:from>
    <xdr:to>
      <xdr:col>2</xdr:col>
      <xdr:colOff>629479</xdr:colOff>
      <xdr:row>34</xdr:row>
      <xdr:rowOff>205180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5029DB57-4D0F-C963-9539-FAD5F778E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848" y="7977756"/>
          <a:ext cx="472109" cy="684630"/>
        </a:xfrm>
        <a:prstGeom prst="rect">
          <a:avLst/>
        </a:prstGeom>
      </xdr:spPr>
    </xdr:pic>
    <xdr:clientData/>
  </xdr:twoCellAnchor>
  <xdr:twoCellAnchor editAs="oneCell">
    <xdr:from>
      <xdr:col>3</xdr:col>
      <xdr:colOff>168707</xdr:colOff>
      <xdr:row>57</xdr:row>
      <xdr:rowOff>67003</xdr:rowOff>
    </xdr:from>
    <xdr:to>
      <xdr:col>3</xdr:col>
      <xdr:colOff>587403</xdr:colOff>
      <xdr:row>59</xdr:row>
      <xdr:rowOff>96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632A4DB3-C934-A113-AD8D-C71CB64EA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337" y="14147438"/>
          <a:ext cx="411076" cy="684740"/>
        </a:xfrm>
        <a:prstGeom prst="rect">
          <a:avLst/>
        </a:prstGeom>
      </xdr:spPr>
    </xdr:pic>
    <xdr:clientData/>
  </xdr:twoCellAnchor>
  <xdr:twoCellAnchor editAs="oneCell">
    <xdr:from>
      <xdr:col>6</xdr:col>
      <xdr:colOff>144771</xdr:colOff>
      <xdr:row>63</xdr:row>
      <xdr:rowOff>1805</xdr:rowOff>
    </xdr:from>
    <xdr:to>
      <xdr:col>6</xdr:col>
      <xdr:colOff>571498</xdr:colOff>
      <xdr:row>64</xdr:row>
      <xdr:rowOff>205580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D682F2A3-3FAD-527A-48B2-FFAEC3CA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858" y="15614522"/>
          <a:ext cx="426727" cy="715392"/>
        </a:xfrm>
        <a:prstGeom prst="rect">
          <a:avLst/>
        </a:prstGeom>
      </xdr:spPr>
    </xdr:pic>
    <xdr:clientData/>
  </xdr:twoCellAnchor>
  <xdr:twoCellAnchor editAs="oneCell">
    <xdr:from>
      <xdr:col>7</xdr:col>
      <xdr:colOff>141830</xdr:colOff>
      <xdr:row>27</xdr:row>
      <xdr:rowOff>38193</xdr:rowOff>
    </xdr:from>
    <xdr:to>
      <xdr:col>7</xdr:col>
      <xdr:colOff>588066</xdr:colOff>
      <xdr:row>28</xdr:row>
      <xdr:rowOff>188426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D010FDCC-C682-B7A9-29F2-21B048F8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069" y="6457215"/>
          <a:ext cx="446236" cy="663754"/>
        </a:xfrm>
        <a:prstGeom prst="rect">
          <a:avLst/>
        </a:prstGeom>
      </xdr:spPr>
    </xdr:pic>
    <xdr:clientData/>
  </xdr:twoCellAnchor>
  <xdr:twoCellAnchor editAs="oneCell">
    <xdr:from>
      <xdr:col>7</xdr:col>
      <xdr:colOff>162955</xdr:colOff>
      <xdr:row>63</xdr:row>
      <xdr:rowOff>16176</xdr:rowOff>
    </xdr:from>
    <xdr:to>
      <xdr:col>7</xdr:col>
      <xdr:colOff>592728</xdr:colOff>
      <xdr:row>64</xdr:row>
      <xdr:rowOff>205441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595660F0-09CF-5AB3-069A-80FB43FE2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8194" y="15628893"/>
          <a:ext cx="429773" cy="697072"/>
        </a:xfrm>
        <a:prstGeom prst="rect">
          <a:avLst/>
        </a:prstGeom>
      </xdr:spPr>
    </xdr:pic>
    <xdr:clientData/>
  </xdr:twoCellAnchor>
  <xdr:twoCellAnchor editAs="oneCell">
    <xdr:from>
      <xdr:col>5</xdr:col>
      <xdr:colOff>115816</xdr:colOff>
      <xdr:row>13</xdr:row>
      <xdr:rowOff>11875</xdr:rowOff>
    </xdr:from>
    <xdr:to>
      <xdr:col>5</xdr:col>
      <xdr:colOff>570484</xdr:colOff>
      <xdr:row>14</xdr:row>
      <xdr:rowOff>210233</xdr:rowOff>
    </xdr:to>
    <xdr:pic>
      <xdr:nvPicPr>
        <xdr:cNvPr id="119" name="図 118">
          <a:extLst>
            <a:ext uri="{FF2B5EF4-FFF2-40B4-BE49-F238E27FC236}">
              <a16:creationId xmlns:a16="http://schemas.microsoft.com/office/drawing/2014/main" id="{EF59249C-A4BE-A697-137F-FAB2FFD32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751" y="2885940"/>
          <a:ext cx="454668" cy="711880"/>
        </a:xfrm>
        <a:prstGeom prst="rect">
          <a:avLst/>
        </a:prstGeom>
      </xdr:spPr>
    </xdr:pic>
    <xdr:clientData/>
  </xdr:twoCellAnchor>
  <xdr:twoCellAnchor editAs="oneCell">
    <xdr:from>
      <xdr:col>5</xdr:col>
      <xdr:colOff>153597</xdr:colOff>
      <xdr:row>63</xdr:row>
      <xdr:rowOff>33333</xdr:rowOff>
    </xdr:from>
    <xdr:to>
      <xdr:col>5</xdr:col>
      <xdr:colOff>606262</xdr:colOff>
      <xdr:row>64</xdr:row>
      <xdr:rowOff>204992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486AB4DD-FD94-A320-39A2-A1A4A71E9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4532" y="15646050"/>
          <a:ext cx="443140" cy="679466"/>
        </a:xfrm>
        <a:prstGeom prst="rect">
          <a:avLst/>
        </a:prstGeom>
      </xdr:spPr>
    </xdr:pic>
    <xdr:clientData/>
  </xdr:twoCellAnchor>
  <xdr:twoCellAnchor editAs="oneCell">
    <xdr:from>
      <xdr:col>2</xdr:col>
      <xdr:colOff>147684</xdr:colOff>
      <xdr:row>13</xdr:row>
      <xdr:rowOff>16565</xdr:rowOff>
    </xdr:from>
    <xdr:to>
      <xdr:col>2</xdr:col>
      <xdr:colOff>574207</xdr:colOff>
      <xdr:row>14</xdr:row>
      <xdr:rowOff>212360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FEB05CE8-33CB-284F-153D-7C4AA8263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162" y="2890630"/>
          <a:ext cx="426523" cy="709317"/>
        </a:xfrm>
        <a:prstGeom prst="rect">
          <a:avLst/>
        </a:prstGeom>
      </xdr:spPr>
    </xdr:pic>
    <xdr:clientData/>
  </xdr:twoCellAnchor>
  <xdr:twoCellAnchor editAs="oneCell">
    <xdr:from>
      <xdr:col>6</xdr:col>
      <xdr:colOff>148347</xdr:colOff>
      <xdr:row>12</xdr:row>
      <xdr:rowOff>143320</xdr:rowOff>
    </xdr:from>
    <xdr:to>
      <xdr:col>6</xdr:col>
      <xdr:colOff>592780</xdr:colOff>
      <xdr:row>14</xdr:row>
      <xdr:rowOff>186071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B4D964E7-FDAB-B733-BBCB-7CF9F3169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6434" y="2868298"/>
          <a:ext cx="444433" cy="703455"/>
        </a:xfrm>
        <a:prstGeom prst="rect">
          <a:avLst/>
        </a:prstGeom>
      </xdr:spPr>
    </xdr:pic>
    <xdr:clientData/>
  </xdr:twoCellAnchor>
  <xdr:twoCellAnchor editAs="oneCell">
    <xdr:from>
      <xdr:col>7</xdr:col>
      <xdr:colOff>149808</xdr:colOff>
      <xdr:row>12</xdr:row>
      <xdr:rowOff>145286</xdr:rowOff>
    </xdr:from>
    <xdr:to>
      <xdr:col>7</xdr:col>
      <xdr:colOff>606536</xdr:colOff>
      <xdr:row>14</xdr:row>
      <xdr:rowOff>147767</xdr:rowOff>
    </xdr:to>
    <xdr:pic>
      <xdr:nvPicPr>
        <xdr:cNvPr id="130" name="図 129">
          <a:extLst>
            <a:ext uri="{FF2B5EF4-FFF2-40B4-BE49-F238E27FC236}">
              <a16:creationId xmlns:a16="http://schemas.microsoft.com/office/drawing/2014/main" id="{E2AA834E-B848-4CC5-8DB6-B10CC554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5047" y="2870264"/>
          <a:ext cx="454823" cy="665090"/>
        </a:xfrm>
        <a:prstGeom prst="rect">
          <a:avLst/>
        </a:prstGeom>
      </xdr:spPr>
    </xdr:pic>
    <xdr:clientData/>
  </xdr:twoCellAnchor>
  <xdr:twoCellAnchor editAs="oneCell">
    <xdr:from>
      <xdr:col>2</xdr:col>
      <xdr:colOff>115957</xdr:colOff>
      <xdr:row>20</xdr:row>
      <xdr:rowOff>798</xdr:rowOff>
    </xdr:from>
    <xdr:to>
      <xdr:col>2</xdr:col>
      <xdr:colOff>548558</xdr:colOff>
      <xdr:row>21</xdr:row>
      <xdr:rowOff>231914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4B3B6D69-109A-0900-7987-6E5BC5818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35" y="4647341"/>
          <a:ext cx="430696" cy="744638"/>
        </a:xfrm>
        <a:prstGeom prst="rect">
          <a:avLst/>
        </a:prstGeom>
      </xdr:spPr>
    </xdr:pic>
    <xdr:clientData/>
  </xdr:twoCellAnchor>
  <xdr:twoCellAnchor editAs="oneCell">
    <xdr:from>
      <xdr:col>4</xdr:col>
      <xdr:colOff>87809</xdr:colOff>
      <xdr:row>63</xdr:row>
      <xdr:rowOff>24304</xdr:rowOff>
    </xdr:from>
    <xdr:to>
      <xdr:col>4</xdr:col>
      <xdr:colOff>566788</xdr:colOff>
      <xdr:row>64</xdr:row>
      <xdr:rowOff>209234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6D38626C-881B-494D-9A2C-33D3E2692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1592" y="15637021"/>
          <a:ext cx="477074" cy="698452"/>
        </a:xfrm>
        <a:prstGeom prst="rect">
          <a:avLst/>
        </a:prstGeom>
      </xdr:spPr>
    </xdr:pic>
    <xdr:clientData/>
  </xdr:twoCellAnchor>
  <xdr:twoCellAnchor editAs="oneCell">
    <xdr:from>
      <xdr:col>2</xdr:col>
      <xdr:colOff>116023</xdr:colOff>
      <xdr:row>63</xdr:row>
      <xdr:rowOff>57978</xdr:rowOff>
    </xdr:from>
    <xdr:to>
      <xdr:col>2</xdr:col>
      <xdr:colOff>587586</xdr:colOff>
      <xdr:row>65</xdr:row>
      <xdr:rowOff>15274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id="{CEF39FBE-01B9-468E-8A5D-2B6642386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01" y="15670695"/>
          <a:ext cx="463943" cy="707204"/>
        </a:xfrm>
        <a:prstGeom prst="rect">
          <a:avLst/>
        </a:prstGeom>
      </xdr:spPr>
    </xdr:pic>
    <xdr:clientData/>
  </xdr:twoCellAnchor>
  <xdr:twoCellAnchor editAs="oneCell">
    <xdr:from>
      <xdr:col>3</xdr:col>
      <xdr:colOff>139504</xdr:colOff>
      <xdr:row>63</xdr:row>
      <xdr:rowOff>23096</xdr:rowOff>
    </xdr:from>
    <xdr:to>
      <xdr:col>3</xdr:col>
      <xdr:colOff>572207</xdr:colOff>
      <xdr:row>64</xdr:row>
      <xdr:rowOff>205384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CCD9BC8F-DC74-4795-A135-92F9EAAC8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134" y="15635813"/>
          <a:ext cx="432703" cy="690095"/>
        </a:xfrm>
        <a:prstGeom prst="rect">
          <a:avLst/>
        </a:prstGeom>
      </xdr:spPr>
    </xdr:pic>
    <xdr:clientData/>
  </xdr:twoCellAnchor>
  <xdr:twoCellAnchor editAs="oneCell">
    <xdr:from>
      <xdr:col>12</xdr:col>
      <xdr:colOff>78097</xdr:colOff>
      <xdr:row>20</xdr:row>
      <xdr:rowOff>45240</xdr:rowOff>
    </xdr:from>
    <xdr:to>
      <xdr:col>12</xdr:col>
      <xdr:colOff>700333</xdr:colOff>
      <xdr:row>20</xdr:row>
      <xdr:rowOff>436814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F19F10E8-8FAC-4D37-3278-205D7307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380" y="4691783"/>
          <a:ext cx="616521" cy="391574"/>
        </a:xfrm>
        <a:prstGeom prst="rect">
          <a:avLst/>
        </a:prstGeom>
      </xdr:spPr>
    </xdr:pic>
    <xdr:clientData/>
  </xdr:twoCellAnchor>
  <xdr:twoCellAnchor editAs="oneCell">
    <xdr:from>
      <xdr:col>17</xdr:col>
      <xdr:colOff>108588</xdr:colOff>
      <xdr:row>27</xdr:row>
      <xdr:rowOff>58891</xdr:rowOff>
    </xdr:from>
    <xdr:to>
      <xdr:col>17</xdr:col>
      <xdr:colOff>681449</xdr:colOff>
      <xdr:row>27</xdr:row>
      <xdr:rowOff>395466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5EC8A897-9651-608F-88AC-56214FC1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0631" y="6477913"/>
          <a:ext cx="565241" cy="336575"/>
        </a:xfrm>
        <a:prstGeom prst="rect">
          <a:avLst/>
        </a:prstGeom>
      </xdr:spPr>
    </xdr:pic>
    <xdr:clientData/>
  </xdr:twoCellAnchor>
  <xdr:twoCellAnchor editAs="oneCell">
    <xdr:from>
      <xdr:col>12</xdr:col>
      <xdr:colOff>49695</xdr:colOff>
      <xdr:row>33</xdr:row>
      <xdr:rowOff>38789</xdr:rowOff>
    </xdr:from>
    <xdr:to>
      <xdr:col>12</xdr:col>
      <xdr:colOff>704726</xdr:colOff>
      <xdr:row>33</xdr:row>
      <xdr:rowOff>457773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id="{07D02F3F-5178-A128-D0BC-A69FCCEBE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78" y="7990093"/>
          <a:ext cx="655031" cy="418984"/>
        </a:xfrm>
        <a:prstGeom prst="rect">
          <a:avLst/>
        </a:prstGeom>
      </xdr:spPr>
    </xdr:pic>
    <xdr:clientData/>
  </xdr:twoCellAnchor>
  <xdr:twoCellAnchor editAs="oneCell">
    <xdr:from>
      <xdr:col>17</xdr:col>
      <xdr:colOff>45064</xdr:colOff>
      <xdr:row>13</xdr:row>
      <xdr:rowOff>69728</xdr:rowOff>
    </xdr:from>
    <xdr:to>
      <xdr:col>17</xdr:col>
      <xdr:colOff>687141</xdr:colOff>
      <xdr:row>13</xdr:row>
      <xdr:rowOff>472931</xdr:rowOff>
    </xdr:to>
    <xdr:pic>
      <xdr:nvPicPr>
        <xdr:cNvPr id="149" name="図 148">
          <a:extLst>
            <a:ext uri="{FF2B5EF4-FFF2-40B4-BE49-F238E27FC236}">
              <a16:creationId xmlns:a16="http://schemas.microsoft.com/office/drawing/2014/main" id="{A48CE684-9992-09DF-4845-0C91ED4E6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7107" y="2943793"/>
          <a:ext cx="642077" cy="401298"/>
        </a:xfrm>
        <a:prstGeom prst="rect">
          <a:avLst/>
        </a:prstGeom>
      </xdr:spPr>
    </xdr:pic>
    <xdr:clientData/>
  </xdr:twoCellAnchor>
  <xdr:twoCellAnchor editAs="oneCell">
    <xdr:from>
      <xdr:col>12</xdr:col>
      <xdr:colOff>49696</xdr:colOff>
      <xdr:row>13</xdr:row>
      <xdr:rowOff>36786</xdr:rowOff>
    </xdr:from>
    <xdr:to>
      <xdr:col>12</xdr:col>
      <xdr:colOff>701913</xdr:colOff>
      <xdr:row>13</xdr:row>
      <xdr:rowOff>452479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6812B202-366A-30E9-3A9F-EEFD6E67C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79" y="2910851"/>
          <a:ext cx="642692" cy="413788"/>
        </a:xfrm>
        <a:prstGeom prst="rect">
          <a:avLst/>
        </a:prstGeom>
      </xdr:spPr>
    </xdr:pic>
    <xdr:clientData/>
  </xdr:twoCellAnchor>
  <xdr:twoCellAnchor editAs="oneCell">
    <xdr:from>
      <xdr:col>13</xdr:col>
      <xdr:colOff>57979</xdr:colOff>
      <xdr:row>20</xdr:row>
      <xdr:rowOff>61159</xdr:rowOff>
    </xdr:from>
    <xdr:to>
      <xdr:col>13</xdr:col>
      <xdr:colOff>700527</xdr:colOff>
      <xdr:row>20</xdr:row>
      <xdr:rowOff>436070</xdr:rowOff>
    </xdr:to>
    <xdr:pic>
      <xdr:nvPicPr>
        <xdr:cNvPr id="155" name="図 154">
          <a:extLst>
            <a:ext uri="{FF2B5EF4-FFF2-40B4-BE49-F238E27FC236}">
              <a16:creationId xmlns:a16="http://schemas.microsoft.com/office/drawing/2014/main" id="{4A43767D-BB91-ED76-E313-2AC700699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1414" y="4707702"/>
          <a:ext cx="638738" cy="374911"/>
        </a:xfrm>
        <a:prstGeom prst="rect">
          <a:avLst/>
        </a:prstGeom>
      </xdr:spPr>
    </xdr:pic>
    <xdr:clientData/>
  </xdr:twoCellAnchor>
  <xdr:twoCellAnchor editAs="oneCell">
    <xdr:from>
      <xdr:col>14</xdr:col>
      <xdr:colOff>57914</xdr:colOff>
      <xdr:row>6</xdr:row>
      <xdr:rowOff>37713</xdr:rowOff>
    </xdr:from>
    <xdr:to>
      <xdr:col>15</xdr:col>
      <xdr:colOff>867</xdr:colOff>
      <xdr:row>6</xdr:row>
      <xdr:rowOff>452559</xdr:rowOff>
    </xdr:to>
    <xdr:pic>
      <xdr:nvPicPr>
        <xdr:cNvPr id="159" name="図 158">
          <a:extLst>
            <a:ext uri="{FF2B5EF4-FFF2-40B4-BE49-F238E27FC236}">
              <a16:creationId xmlns:a16="http://schemas.microsoft.com/office/drawing/2014/main" id="{18DB4F96-5419-F8CD-BBDB-AAB806712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8501" y="1139300"/>
          <a:ext cx="670956" cy="411036"/>
        </a:xfrm>
        <a:prstGeom prst="rect">
          <a:avLst/>
        </a:prstGeom>
      </xdr:spPr>
    </xdr:pic>
    <xdr:clientData/>
  </xdr:twoCellAnchor>
  <xdr:twoCellAnchor editAs="oneCell">
    <xdr:from>
      <xdr:col>16</xdr:col>
      <xdr:colOff>78991</xdr:colOff>
      <xdr:row>63</xdr:row>
      <xdr:rowOff>45132</xdr:rowOff>
    </xdr:from>
    <xdr:to>
      <xdr:col>16</xdr:col>
      <xdr:colOff>708769</xdr:colOff>
      <xdr:row>63</xdr:row>
      <xdr:rowOff>434439</xdr:rowOff>
    </xdr:to>
    <xdr:pic>
      <xdr:nvPicPr>
        <xdr:cNvPr id="161" name="図 160">
          <a:extLst>
            <a:ext uri="{FF2B5EF4-FFF2-40B4-BE49-F238E27FC236}">
              <a16:creationId xmlns:a16="http://schemas.microsoft.com/office/drawing/2014/main" id="{89390BAB-EB8E-66EE-55CA-55CA05B6C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882" y="15657849"/>
          <a:ext cx="629778" cy="383592"/>
        </a:xfrm>
        <a:prstGeom prst="rect">
          <a:avLst/>
        </a:prstGeom>
      </xdr:spPr>
    </xdr:pic>
    <xdr:clientData/>
  </xdr:twoCellAnchor>
  <xdr:twoCellAnchor editAs="oneCell">
    <xdr:from>
      <xdr:col>17</xdr:col>
      <xdr:colOff>44408</xdr:colOff>
      <xdr:row>63</xdr:row>
      <xdr:rowOff>60245</xdr:rowOff>
    </xdr:from>
    <xdr:to>
      <xdr:col>17</xdr:col>
      <xdr:colOff>688499</xdr:colOff>
      <xdr:row>63</xdr:row>
      <xdr:rowOff>458150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id="{B60B60ED-C388-1801-1A1A-6ED6F2F6E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6451" y="15672962"/>
          <a:ext cx="644091" cy="397905"/>
        </a:xfrm>
        <a:prstGeom prst="rect">
          <a:avLst/>
        </a:prstGeom>
      </xdr:spPr>
    </xdr:pic>
    <xdr:clientData/>
  </xdr:twoCellAnchor>
  <xdr:twoCellAnchor editAs="oneCell">
    <xdr:from>
      <xdr:col>15</xdr:col>
      <xdr:colOff>61411</xdr:colOff>
      <xdr:row>63</xdr:row>
      <xdr:rowOff>46958</xdr:rowOff>
    </xdr:from>
    <xdr:to>
      <xdr:col>15</xdr:col>
      <xdr:colOff>708364</xdr:colOff>
      <xdr:row>63</xdr:row>
      <xdr:rowOff>434360</xdr:rowOff>
    </xdr:to>
    <xdr:pic>
      <xdr:nvPicPr>
        <xdr:cNvPr id="165" name="図 164">
          <a:extLst>
            <a:ext uri="{FF2B5EF4-FFF2-40B4-BE49-F238E27FC236}">
              <a16:creationId xmlns:a16="http://schemas.microsoft.com/office/drawing/2014/main" id="{9C36D866-A96A-3E4D-1F6F-0610290FA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150" y="15659675"/>
          <a:ext cx="646953" cy="383592"/>
        </a:xfrm>
        <a:prstGeom prst="rect">
          <a:avLst/>
        </a:prstGeom>
      </xdr:spPr>
    </xdr:pic>
    <xdr:clientData/>
  </xdr:twoCellAnchor>
  <xdr:twoCellAnchor editAs="oneCell">
    <xdr:from>
      <xdr:col>14</xdr:col>
      <xdr:colOff>41735</xdr:colOff>
      <xdr:row>63</xdr:row>
      <xdr:rowOff>47871</xdr:rowOff>
    </xdr:from>
    <xdr:to>
      <xdr:col>14</xdr:col>
      <xdr:colOff>662925</xdr:colOff>
      <xdr:row>63</xdr:row>
      <xdr:rowOff>435273</xdr:rowOff>
    </xdr:to>
    <xdr:pic>
      <xdr:nvPicPr>
        <xdr:cNvPr id="167" name="図 166">
          <a:extLst>
            <a:ext uri="{FF2B5EF4-FFF2-40B4-BE49-F238E27FC236}">
              <a16:creationId xmlns:a16="http://schemas.microsoft.com/office/drawing/2014/main" id="{53A76F84-860F-BA2B-FC52-B9823D1E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322" y="15660588"/>
          <a:ext cx="621190" cy="383592"/>
        </a:xfrm>
        <a:prstGeom prst="rect">
          <a:avLst/>
        </a:prstGeom>
      </xdr:spPr>
    </xdr:pic>
    <xdr:clientData/>
  </xdr:twoCellAnchor>
  <xdr:twoCellAnchor editAs="oneCell">
    <xdr:from>
      <xdr:col>13</xdr:col>
      <xdr:colOff>54195</xdr:colOff>
      <xdr:row>63</xdr:row>
      <xdr:rowOff>37631</xdr:rowOff>
    </xdr:from>
    <xdr:to>
      <xdr:col>13</xdr:col>
      <xdr:colOff>700854</xdr:colOff>
      <xdr:row>63</xdr:row>
      <xdr:rowOff>452976</xdr:rowOff>
    </xdr:to>
    <xdr:pic>
      <xdr:nvPicPr>
        <xdr:cNvPr id="169" name="図 168">
          <a:extLst>
            <a:ext uri="{FF2B5EF4-FFF2-40B4-BE49-F238E27FC236}">
              <a16:creationId xmlns:a16="http://schemas.microsoft.com/office/drawing/2014/main" id="{5280948C-626C-C06B-8032-2F3CAE767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7630" y="15650348"/>
          <a:ext cx="642849" cy="409630"/>
        </a:xfrm>
        <a:prstGeom prst="rect">
          <a:avLst/>
        </a:prstGeom>
      </xdr:spPr>
    </xdr:pic>
    <xdr:clientData/>
  </xdr:twoCellAnchor>
  <xdr:twoCellAnchor editAs="oneCell">
    <xdr:from>
      <xdr:col>12</xdr:col>
      <xdr:colOff>49954</xdr:colOff>
      <xdr:row>63</xdr:row>
      <xdr:rowOff>41414</xdr:rowOff>
    </xdr:from>
    <xdr:to>
      <xdr:col>12</xdr:col>
      <xdr:colOff>682594</xdr:colOff>
      <xdr:row>63</xdr:row>
      <xdr:rowOff>434531</xdr:rowOff>
    </xdr:to>
    <xdr:pic>
      <xdr:nvPicPr>
        <xdr:cNvPr id="171" name="図 170">
          <a:extLst>
            <a:ext uri="{FF2B5EF4-FFF2-40B4-BE49-F238E27FC236}">
              <a16:creationId xmlns:a16="http://schemas.microsoft.com/office/drawing/2014/main" id="{138F1AA5-27B0-0F93-F376-31C9D580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237" y="15654131"/>
          <a:ext cx="632640" cy="383592"/>
        </a:xfrm>
        <a:prstGeom prst="rect">
          <a:avLst/>
        </a:prstGeom>
      </xdr:spPr>
    </xdr:pic>
    <xdr:clientData/>
  </xdr:twoCellAnchor>
  <xdr:twoCellAnchor editAs="oneCell">
    <xdr:from>
      <xdr:col>14</xdr:col>
      <xdr:colOff>58674</xdr:colOff>
      <xdr:row>69</xdr:row>
      <xdr:rowOff>82792</xdr:rowOff>
    </xdr:from>
    <xdr:to>
      <xdr:col>14</xdr:col>
      <xdr:colOff>701797</xdr:colOff>
      <xdr:row>69</xdr:row>
      <xdr:rowOff>472109</xdr:rowOff>
    </xdr:to>
    <xdr:pic>
      <xdr:nvPicPr>
        <xdr:cNvPr id="173" name="図 172">
          <a:extLst>
            <a:ext uri="{FF2B5EF4-FFF2-40B4-BE49-F238E27FC236}">
              <a16:creationId xmlns:a16="http://schemas.microsoft.com/office/drawing/2014/main" id="{E014688B-E0DD-DBD0-6B8B-D9F52A7EC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9261" y="17227792"/>
          <a:ext cx="635503" cy="389317"/>
        </a:xfrm>
        <a:prstGeom prst="rect">
          <a:avLst/>
        </a:prstGeom>
      </xdr:spPr>
    </xdr:pic>
    <xdr:clientData/>
  </xdr:twoCellAnchor>
  <xdr:twoCellAnchor editAs="oneCell">
    <xdr:from>
      <xdr:col>16</xdr:col>
      <xdr:colOff>65217</xdr:colOff>
      <xdr:row>13</xdr:row>
      <xdr:rowOff>67705</xdr:rowOff>
    </xdr:from>
    <xdr:to>
      <xdr:col>17</xdr:col>
      <xdr:colOff>318</xdr:colOff>
      <xdr:row>13</xdr:row>
      <xdr:rowOff>452731</xdr:rowOff>
    </xdr:to>
    <xdr:pic>
      <xdr:nvPicPr>
        <xdr:cNvPr id="175" name="図 174">
          <a:extLst>
            <a:ext uri="{FF2B5EF4-FFF2-40B4-BE49-F238E27FC236}">
              <a16:creationId xmlns:a16="http://schemas.microsoft.com/office/drawing/2014/main" id="{2463140D-2791-892D-0035-FFC29004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108" y="2941770"/>
          <a:ext cx="665009" cy="375501"/>
        </a:xfrm>
        <a:prstGeom prst="rect">
          <a:avLst/>
        </a:prstGeom>
      </xdr:spPr>
    </xdr:pic>
    <xdr:clientData/>
  </xdr:twoCellAnchor>
  <xdr:twoCellAnchor editAs="oneCell">
    <xdr:from>
      <xdr:col>14</xdr:col>
      <xdr:colOff>41284</xdr:colOff>
      <xdr:row>13</xdr:row>
      <xdr:rowOff>15653</xdr:rowOff>
    </xdr:from>
    <xdr:to>
      <xdr:col>14</xdr:col>
      <xdr:colOff>682399</xdr:colOff>
      <xdr:row>13</xdr:row>
      <xdr:rowOff>422684</xdr:rowOff>
    </xdr:to>
    <xdr:pic>
      <xdr:nvPicPr>
        <xdr:cNvPr id="177" name="図 176">
          <a:extLst>
            <a:ext uri="{FF2B5EF4-FFF2-40B4-BE49-F238E27FC236}">
              <a16:creationId xmlns:a16="http://schemas.microsoft.com/office/drawing/2014/main" id="{B8907701-3BC8-D33E-CCC7-61CF6C5FF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871" y="2889718"/>
          <a:ext cx="639210" cy="407031"/>
        </a:xfrm>
        <a:prstGeom prst="rect">
          <a:avLst/>
        </a:prstGeom>
      </xdr:spPr>
    </xdr:pic>
    <xdr:clientData/>
  </xdr:twoCellAnchor>
  <xdr:twoCellAnchor editAs="oneCell">
    <xdr:from>
      <xdr:col>13</xdr:col>
      <xdr:colOff>33914</xdr:colOff>
      <xdr:row>13</xdr:row>
      <xdr:rowOff>50292</xdr:rowOff>
    </xdr:from>
    <xdr:to>
      <xdr:col>13</xdr:col>
      <xdr:colOff>687457</xdr:colOff>
      <xdr:row>13</xdr:row>
      <xdr:rowOff>453496</xdr:rowOff>
    </xdr:to>
    <xdr:pic>
      <xdr:nvPicPr>
        <xdr:cNvPr id="179" name="図 178">
          <a:extLst>
            <a:ext uri="{FF2B5EF4-FFF2-40B4-BE49-F238E27FC236}">
              <a16:creationId xmlns:a16="http://schemas.microsoft.com/office/drawing/2014/main" id="{9784D4CF-23B9-C98B-13F5-706425B91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349" y="2924357"/>
          <a:ext cx="653543" cy="401299"/>
        </a:xfrm>
        <a:prstGeom prst="rect">
          <a:avLst/>
        </a:prstGeom>
      </xdr:spPr>
    </xdr:pic>
    <xdr:clientData/>
  </xdr:twoCellAnchor>
  <xdr:twoCellAnchor editAs="oneCell">
    <xdr:from>
      <xdr:col>15</xdr:col>
      <xdr:colOff>76238</xdr:colOff>
      <xdr:row>13</xdr:row>
      <xdr:rowOff>19560</xdr:rowOff>
    </xdr:from>
    <xdr:to>
      <xdr:col>15</xdr:col>
      <xdr:colOff>721182</xdr:colOff>
      <xdr:row>13</xdr:row>
      <xdr:rowOff>416051</xdr:rowOff>
    </xdr:to>
    <xdr:pic>
      <xdr:nvPicPr>
        <xdr:cNvPr id="181" name="図 180">
          <a:extLst>
            <a:ext uri="{FF2B5EF4-FFF2-40B4-BE49-F238E27FC236}">
              <a16:creationId xmlns:a16="http://schemas.microsoft.com/office/drawing/2014/main" id="{D994CE90-1740-6F6E-E587-C1314A413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977" y="2893625"/>
          <a:ext cx="644944" cy="386966"/>
        </a:xfrm>
        <a:prstGeom prst="rect">
          <a:avLst/>
        </a:prstGeom>
      </xdr:spPr>
    </xdr:pic>
    <xdr:clientData/>
  </xdr:twoCellAnchor>
  <xdr:twoCellAnchor editAs="oneCell">
    <xdr:from>
      <xdr:col>24</xdr:col>
      <xdr:colOff>40348</xdr:colOff>
      <xdr:row>26</xdr:row>
      <xdr:rowOff>4982</xdr:rowOff>
    </xdr:from>
    <xdr:to>
      <xdr:col>24</xdr:col>
      <xdr:colOff>643476</xdr:colOff>
      <xdr:row>27</xdr:row>
      <xdr:rowOff>472809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5C9BFFE2-2B03-697B-2D76-A0E2C064D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1065" y="6274917"/>
          <a:ext cx="597413" cy="607389"/>
        </a:xfrm>
        <a:prstGeom prst="rect">
          <a:avLst/>
        </a:prstGeom>
      </xdr:spPr>
    </xdr:pic>
    <xdr:clientData/>
  </xdr:twoCellAnchor>
  <xdr:twoCellAnchor editAs="oneCell">
    <xdr:from>
      <xdr:col>22</xdr:col>
      <xdr:colOff>59070</xdr:colOff>
      <xdr:row>5</xdr:row>
      <xdr:rowOff>47942</xdr:rowOff>
    </xdr:from>
    <xdr:to>
      <xdr:col>22</xdr:col>
      <xdr:colOff>643891</xdr:colOff>
      <xdr:row>6</xdr:row>
      <xdr:rowOff>492223</xdr:rowOff>
    </xdr:to>
    <xdr:pic>
      <xdr:nvPicPr>
        <xdr:cNvPr id="188" name="図 187">
          <a:extLst>
            <a:ext uri="{FF2B5EF4-FFF2-40B4-BE49-F238E27FC236}">
              <a16:creationId xmlns:a16="http://schemas.microsoft.com/office/drawing/2014/main" id="{F9D18D45-4FA0-F2CA-80AF-5D65FCB28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4545" y="1000442"/>
          <a:ext cx="579106" cy="590966"/>
        </a:xfrm>
        <a:prstGeom prst="rect">
          <a:avLst/>
        </a:prstGeom>
      </xdr:spPr>
    </xdr:pic>
    <xdr:clientData/>
  </xdr:twoCellAnchor>
  <xdr:twoCellAnchor editAs="oneCell">
    <xdr:from>
      <xdr:col>23</xdr:col>
      <xdr:colOff>67022</xdr:colOff>
      <xdr:row>12</xdr:row>
      <xdr:rowOff>6749</xdr:rowOff>
    </xdr:from>
    <xdr:to>
      <xdr:col>23</xdr:col>
      <xdr:colOff>643476</xdr:colOff>
      <xdr:row>13</xdr:row>
      <xdr:rowOff>472233</xdr:rowOff>
    </xdr:to>
    <xdr:pic>
      <xdr:nvPicPr>
        <xdr:cNvPr id="190" name="図 189">
          <a:extLst>
            <a:ext uri="{FF2B5EF4-FFF2-40B4-BE49-F238E27FC236}">
              <a16:creationId xmlns:a16="http://schemas.microsoft.com/office/drawing/2014/main" id="{A426A6DD-5B4E-34AF-BB2E-F04607BEC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0587" y="2731727"/>
          <a:ext cx="570739" cy="614571"/>
        </a:xfrm>
        <a:prstGeom prst="rect">
          <a:avLst/>
        </a:prstGeom>
      </xdr:spPr>
    </xdr:pic>
    <xdr:clientData/>
  </xdr:twoCellAnchor>
  <xdr:twoCellAnchor editAs="oneCell">
    <xdr:from>
      <xdr:col>23</xdr:col>
      <xdr:colOff>91009</xdr:colOff>
      <xdr:row>19</xdr:row>
      <xdr:rowOff>18260</xdr:rowOff>
    </xdr:from>
    <xdr:to>
      <xdr:col>23</xdr:col>
      <xdr:colOff>670892</xdr:colOff>
      <xdr:row>20</xdr:row>
      <xdr:rowOff>472798</xdr:rowOff>
    </xdr:to>
    <xdr:pic>
      <xdr:nvPicPr>
        <xdr:cNvPr id="192" name="図 191">
          <a:extLst>
            <a:ext uri="{FF2B5EF4-FFF2-40B4-BE49-F238E27FC236}">
              <a16:creationId xmlns:a16="http://schemas.microsoft.com/office/drawing/2014/main" id="{1FA4A96F-B508-45B2-6C10-2641A0E0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4574" y="4515717"/>
          <a:ext cx="579883" cy="60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86479</xdr:colOff>
      <xdr:row>12</xdr:row>
      <xdr:rowOff>40843</xdr:rowOff>
    </xdr:from>
    <xdr:to>
      <xdr:col>22</xdr:col>
      <xdr:colOff>681080</xdr:colOff>
      <xdr:row>13</xdr:row>
      <xdr:rowOff>492037</xdr:rowOff>
    </xdr:to>
    <xdr:pic>
      <xdr:nvPicPr>
        <xdr:cNvPr id="194" name="図 193">
          <a:extLst>
            <a:ext uri="{FF2B5EF4-FFF2-40B4-BE49-F238E27FC236}">
              <a16:creationId xmlns:a16="http://schemas.microsoft.com/office/drawing/2014/main" id="{84AEC6F7-950E-34E7-9952-8AC15816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2892" y="2765821"/>
          <a:ext cx="592696" cy="600281"/>
        </a:xfrm>
        <a:prstGeom prst="rect">
          <a:avLst/>
        </a:prstGeom>
      </xdr:spPr>
    </xdr:pic>
    <xdr:clientData/>
  </xdr:twoCellAnchor>
  <xdr:twoCellAnchor editAs="oneCell">
    <xdr:from>
      <xdr:col>26</xdr:col>
      <xdr:colOff>58757</xdr:colOff>
      <xdr:row>12</xdr:row>
      <xdr:rowOff>23104</xdr:rowOff>
    </xdr:from>
    <xdr:to>
      <xdr:col>26</xdr:col>
      <xdr:colOff>625006</xdr:colOff>
      <xdr:row>13</xdr:row>
      <xdr:rowOff>480218</xdr:rowOff>
    </xdr:to>
    <xdr:pic>
      <xdr:nvPicPr>
        <xdr:cNvPr id="196" name="図 195">
          <a:extLst>
            <a:ext uri="{FF2B5EF4-FFF2-40B4-BE49-F238E27FC236}">
              <a16:creationId xmlns:a16="http://schemas.microsoft.com/office/drawing/2014/main" id="{C69A6249-BA14-913D-0F3C-0BCFAFEB5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779" y="2748082"/>
          <a:ext cx="562439" cy="60620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180974</xdr:colOff>
      <xdr:row>6</xdr:row>
      <xdr:rowOff>21156</xdr:rowOff>
    </xdr:from>
    <xdr:to>
      <xdr:col>2</xdr:col>
      <xdr:colOff>609599</xdr:colOff>
      <xdr:row>7</xdr:row>
      <xdr:rowOff>179647</xdr:rowOff>
    </xdr:to>
    <xdr:pic>
      <xdr:nvPicPr>
        <xdr:cNvPr id="106" name="図 105">
          <a:extLst>
            <a:ext uri="{FF2B5EF4-FFF2-40B4-BE49-F238E27FC236}">
              <a16:creationId xmlns:a16="http://schemas.microsoft.com/office/drawing/2014/main" id="{14CD92D6-D211-3333-D64D-50A496BA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4" y="1126056"/>
          <a:ext cx="428625" cy="672841"/>
        </a:xfrm>
        <a:prstGeom prst="rect">
          <a:avLst/>
        </a:prstGeom>
      </xdr:spPr>
    </xdr:pic>
    <xdr:clientData/>
  </xdr:twoCellAnchor>
  <xdr:twoCellAnchor editAs="oneCell">
    <xdr:from>
      <xdr:col>3</xdr:col>
      <xdr:colOff>149680</xdr:colOff>
      <xdr:row>13</xdr:row>
      <xdr:rowOff>30994</xdr:rowOff>
    </xdr:from>
    <xdr:to>
      <xdr:col>3</xdr:col>
      <xdr:colOff>608135</xdr:colOff>
      <xdr:row>14</xdr:row>
      <xdr:rowOff>230692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47855AE2-67E6-E095-2F30-F731EC7AB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488" y="2925129"/>
          <a:ext cx="458455" cy="712582"/>
        </a:xfrm>
        <a:prstGeom prst="rect">
          <a:avLst/>
        </a:prstGeom>
      </xdr:spPr>
    </xdr:pic>
    <xdr:clientData/>
  </xdr:twoCellAnchor>
  <xdr:twoCellAnchor editAs="oneCell">
    <xdr:from>
      <xdr:col>4</xdr:col>
      <xdr:colOff>165701</xdr:colOff>
      <xdr:row>13</xdr:row>
      <xdr:rowOff>41597</xdr:rowOff>
    </xdr:from>
    <xdr:to>
      <xdr:col>4</xdr:col>
      <xdr:colOff>571501</xdr:colOff>
      <xdr:row>14</xdr:row>
      <xdr:rowOff>188100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id="{24D66635-7630-009B-C6D7-01054EBD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1201" y="2935732"/>
          <a:ext cx="405800" cy="659387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28576</xdr:colOff>
      <xdr:row>57</xdr:row>
      <xdr:rowOff>38101</xdr:rowOff>
    </xdr:from>
    <xdr:to>
      <xdr:col>13</xdr:col>
      <xdr:colOff>699438</xdr:colOff>
      <xdr:row>57</xdr:row>
      <xdr:rowOff>476250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id="{8E5C2540-E0DE-14B9-957A-374BBE23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51" y="14125576"/>
          <a:ext cx="670862" cy="438149"/>
        </a:xfrm>
        <a:prstGeom prst="rect">
          <a:avLst/>
        </a:prstGeom>
      </xdr:spPr>
    </xdr:pic>
    <xdr:clientData/>
  </xdr:twoCellAnchor>
  <xdr:twoCellAnchor editAs="oneCell">
    <xdr:from>
      <xdr:col>17</xdr:col>
      <xdr:colOff>45226</xdr:colOff>
      <xdr:row>57</xdr:row>
      <xdr:rowOff>45225</xdr:rowOff>
    </xdr:from>
    <xdr:to>
      <xdr:col>17</xdr:col>
      <xdr:colOff>703826</xdr:colOff>
      <xdr:row>57</xdr:row>
      <xdr:rowOff>447675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8DEC16E1-3E9A-5E77-DF7F-07DE8D113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1301" y="14132700"/>
          <a:ext cx="658600" cy="40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96048</xdr:colOff>
      <xdr:row>13</xdr:row>
      <xdr:rowOff>47075</xdr:rowOff>
    </xdr:from>
    <xdr:to>
      <xdr:col>2</xdr:col>
      <xdr:colOff>666750</xdr:colOff>
      <xdr:row>13</xdr:row>
      <xdr:rowOff>491971</xdr:rowOff>
    </xdr:to>
    <xdr:pic>
      <xdr:nvPicPr>
        <xdr:cNvPr id="2" name="/xl/media/image107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48842</xdr:colOff>
      <xdr:row>13</xdr:row>
      <xdr:rowOff>34447</xdr:rowOff>
    </xdr:from>
    <xdr:to>
      <xdr:col>3</xdr:col>
      <xdr:colOff>567200</xdr:colOff>
      <xdr:row>13</xdr:row>
      <xdr:rowOff>490740</xdr:rowOff>
    </xdr:to>
    <xdr:pic>
      <xdr:nvPicPr>
        <xdr:cNvPr id="3" name="/xl/media/image108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75496</xdr:colOff>
      <xdr:row>13</xdr:row>
      <xdr:rowOff>5172</xdr:rowOff>
    </xdr:from>
    <xdr:to>
      <xdr:col>4</xdr:col>
      <xdr:colOff>587662</xdr:colOff>
      <xdr:row>13</xdr:row>
      <xdr:rowOff>474189</xdr:rowOff>
    </xdr:to>
    <xdr:pic>
      <xdr:nvPicPr>
        <xdr:cNvPr id="4" name="/xl/media/image109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53855</xdr:colOff>
      <xdr:row>13</xdr:row>
      <xdr:rowOff>38101</xdr:rowOff>
    </xdr:from>
    <xdr:to>
      <xdr:col>5</xdr:col>
      <xdr:colOff>592713</xdr:colOff>
      <xdr:row>13</xdr:row>
      <xdr:rowOff>475566</xdr:rowOff>
    </xdr:to>
    <xdr:pic>
      <xdr:nvPicPr>
        <xdr:cNvPr id="5" name="/xl/media/image110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108203</xdr:colOff>
      <xdr:row>13</xdr:row>
      <xdr:rowOff>42851</xdr:rowOff>
    </xdr:from>
    <xdr:to>
      <xdr:col>6</xdr:col>
      <xdr:colOff>632278</xdr:colOff>
      <xdr:row>13</xdr:row>
      <xdr:rowOff>491979</xdr:rowOff>
    </xdr:to>
    <xdr:pic>
      <xdr:nvPicPr>
        <xdr:cNvPr id="6" name="/xl/media/image111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52473</xdr:colOff>
      <xdr:row>13</xdr:row>
      <xdr:rowOff>61410</xdr:rowOff>
    </xdr:from>
    <xdr:to>
      <xdr:col>7</xdr:col>
      <xdr:colOff>586077</xdr:colOff>
      <xdr:row>13</xdr:row>
      <xdr:rowOff>472440</xdr:rowOff>
    </xdr:to>
    <xdr:pic>
      <xdr:nvPicPr>
        <xdr:cNvPr id="7" name="/xl/media/image112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82103</xdr:colOff>
      <xdr:row>13</xdr:row>
      <xdr:rowOff>42421</xdr:rowOff>
    </xdr:from>
    <xdr:to>
      <xdr:col>19</xdr:col>
      <xdr:colOff>605790</xdr:colOff>
      <xdr:row>13</xdr:row>
      <xdr:rowOff>493966</xdr:rowOff>
    </xdr:to>
    <xdr:pic>
      <xdr:nvPicPr>
        <xdr:cNvPr id="8" name="/xl/media/image113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44849</xdr:colOff>
      <xdr:row>13</xdr:row>
      <xdr:rowOff>38101</xdr:rowOff>
    </xdr:from>
    <xdr:to>
      <xdr:col>17</xdr:col>
      <xdr:colOff>681114</xdr:colOff>
      <xdr:row>13</xdr:row>
      <xdr:rowOff>479027</xdr:rowOff>
    </xdr:to>
    <xdr:pic>
      <xdr:nvPicPr>
        <xdr:cNvPr id="9" name="/xl/media/image114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32538</xdr:colOff>
      <xdr:row>18</xdr:row>
      <xdr:rowOff>64477</xdr:rowOff>
    </xdr:from>
    <xdr:to>
      <xdr:col>4</xdr:col>
      <xdr:colOff>644309</xdr:colOff>
      <xdr:row>18</xdr:row>
      <xdr:rowOff>490561</xdr:rowOff>
    </xdr:to>
    <xdr:pic>
      <xdr:nvPicPr>
        <xdr:cNvPr id="10" name="/xl/media/image115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52752</xdr:colOff>
      <xdr:row>18</xdr:row>
      <xdr:rowOff>37812</xdr:rowOff>
    </xdr:from>
    <xdr:to>
      <xdr:col>5</xdr:col>
      <xdr:colOff>631573</xdr:colOff>
      <xdr:row>18</xdr:row>
      <xdr:rowOff>472260</xdr:rowOff>
    </xdr:to>
    <xdr:pic>
      <xdr:nvPicPr>
        <xdr:cNvPr id="11" name="/xl/media/image116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28836</xdr:colOff>
      <xdr:row>13</xdr:row>
      <xdr:rowOff>45899</xdr:rowOff>
    </xdr:from>
    <xdr:to>
      <xdr:col>21</xdr:col>
      <xdr:colOff>624840</xdr:colOff>
      <xdr:row>13</xdr:row>
      <xdr:rowOff>472196</xdr:rowOff>
    </xdr:to>
    <xdr:pic>
      <xdr:nvPicPr>
        <xdr:cNvPr id="12" name="/xl/media/image117.pn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105681</xdr:colOff>
      <xdr:row>13</xdr:row>
      <xdr:rowOff>48132</xdr:rowOff>
    </xdr:from>
    <xdr:to>
      <xdr:col>11</xdr:col>
      <xdr:colOff>670662</xdr:colOff>
      <xdr:row>13</xdr:row>
      <xdr:rowOff>492179</xdr:rowOff>
    </xdr:to>
    <xdr:pic>
      <xdr:nvPicPr>
        <xdr:cNvPr id="13" name="/xl/media/image118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93569</xdr:colOff>
      <xdr:row>13</xdr:row>
      <xdr:rowOff>32523</xdr:rowOff>
    </xdr:from>
    <xdr:to>
      <xdr:col>12</xdr:col>
      <xdr:colOff>664367</xdr:colOff>
      <xdr:row>13</xdr:row>
      <xdr:rowOff>497211</xdr:rowOff>
    </xdr:to>
    <xdr:pic>
      <xdr:nvPicPr>
        <xdr:cNvPr id="14" name="/xl/media/image119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95048</xdr:colOff>
      <xdr:row>13</xdr:row>
      <xdr:rowOff>42659</xdr:rowOff>
    </xdr:from>
    <xdr:to>
      <xdr:col>13</xdr:col>
      <xdr:colOff>667808</xdr:colOff>
      <xdr:row>13</xdr:row>
      <xdr:rowOff>490918</xdr:rowOff>
    </xdr:to>
    <xdr:pic>
      <xdr:nvPicPr>
        <xdr:cNvPr id="15" name="/xl/media/image120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94435</xdr:colOff>
      <xdr:row>18</xdr:row>
      <xdr:rowOff>38811</xdr:rowOff>
    </xdr:from>
    <xdr:to>
      <xdr:col>10</xdr:col>
      <xdr:colOff>662434</xdr:colOff>
      <xdr:row>18</xdr:row>
      <xdr:rowOff>472551</xdr:rowOff>
    </xdr:to>
    <xdr:pic>
      <xdr:nvPicPr>
        <xdr:cNvPr id="16" name="/xl/media/image121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16</xdr:col>
      <xdr:colOff>94399</xdr:colOff>
      <xdr:row>13</xdr:row>
      <xdr:rowOff>45962</xdr:rowOff>
    </xdr:from>
    <xdr:ext cx="578528" cy="436313"/>
    <xdr:pic>
      <xdr:nvPicPr>
        <xdr:cNvPr id="17" name="/xl/media/image122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107125</xdr:colOff>
      <xdr:row>13</xdr:row>
      <xdr:rowOff>60012</xdr:rowOff>
    </xdr:from>
    <xdr:ext cx="533081" cy="434551"/>
    <xdr:pic>
      <xdr:nvPicPr>
        <xdr:cNvPr id="18" name="/xl/media/image123.pn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20</xdr:col>
      <xdr:colOff>68634</xdr:colOff>
      <xdr:row>13</xdr:row>
      <xdr:rowOff>38558</xdr:rowOff>
    </xdr:from>
    <xdr:ext cx="586600" cy="436313"/>
    <xdr:pic>
      <xdr:nvPicPr>
        <xdr:cNvPr id="19" name="/xl/media/image124.pn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67736</xdr:colOff>
      <xdr:row>13</xdr:row>
      <xdr:rowOff>42968</xdr:rowOff>
    </xdr:from>
    <xdr:ext cx="594600" cy="427515"/>
    <xdr:pic>
      <xdr:nvPicPr>
        <xdr:cNvPr id="20" name="/xl/media/image125.pn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46613</xdr:colOff>
      <xdr:row>13</xdr:row>
      <xdr:rowOff>54519</xdr:rowOff>
    </xdr:from>
    <xdr:ext cx="569191" cy="438734"/>
    <xdr:pic>
      <xdr:nvPicPr>
        <xdr:cNvPr id="21" name="/xl/media/image126.p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46320</xdr:colOff>
      <xdr:row>13</xdr:row>
      <xdr:rowOff>11350</xdr:rowOff>
    </xdr:from>
    <xdr:ext cx="639480" cy="472391"/>
    <xdr:pic>
      <xdr:nvPicPr>
        <xdr:cNvPr id="22" name="/xl/media/image127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7</xdr:col>
      <xdr:colOff>82596</xdr:colOff>
      <xdr:row>18</xdr:row>
      <xdr:rowOff>48858</xdr:rowOff>
    </xdr:from>
    <xdr:to>
      <xdr:col>7</xdr:col>
      <xdr:colOff>685800</xdr:colOff>
      <xdr:row>18</xdr:row>
      <xdr:rowOff>455900</xdr:rowOff>
    </xdr:to>
    <xdr:pic>
      <xdr:nvPicPr>
        <xdr:cNvPr id="23" name="/xl/media/image128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68390</xdr:colOff>
      <xdr:row>18</xdr:row>
      <xdr:rowOff>60381</xdr:rowOff>
    </xdr:from>
    <xdr:to>
      <xdr:col>9</xdr:col>
      <xdr:colOff>624371</xdr:colOff>
      <xdr:row>18</xdr:row>
      <xdr:rowOff>478122</xdr:rowOff>
    </xdr:to>
    <xdr:pic>
      <xdr:nvPicPr>
        <xdr:cNvPr id="24" name="/xl/media/image129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2</xdr:col>
      <xdr:colOff>71666</xdr:colOff>
      <xdr:row>18</xdr:row>
      <xdr:rowOff>28574</xdr:rowOff>
    </xdr:from>
    <xdr:ext cx="551656" cy="431587"/>
    <xdr:pic>
      <xdr:nvPicPr>
        <xdr:cNvPr id="25" name="/xl/media/image130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6</xdr:col>
      <xdr:colOff>58617</xdr:colOff>
      <xdr:row>18</xdr:row>
      <xdr:rowOff>57117</xdr:rowOff>
    </xdr:from>
    <xdr:to>
      <xdr:col>6</xdr:col>
      <xdr:colOff>662314</xdr:colOff>
      <xdr:row>18</xdr:row>
      <xdr:rowOff>453171</xdr:rowOff>
    </xdr:to>
    <xdr:pic>
      <xdr:nvPicPr>
        <xdr:cNvPr id="26" name="/xl/media/image131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87650</xdr:colOff>
      <xdr:row>24</xdr:row>
      <xdr:rowOff>57514</xdr:rowOff>
    </xdr:from>
    <xdr:to>
      <xdr:col>2</xdr:col>
      <xdr:colOff>548368</xdr:colOff>
      <xdr:row>26</xdr:row>
      <xdr:rowOff>472440</xdr:rowOff>
    </xdr:to>
    <xdr:pic>
      <xdr:nvPicPr>
        <xdr:cNvPr id="27" name="/xl/media/image132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140380</xdr:colOff>
      <xdr:row>24</xdr:row>
      <xdr:rowOff>57147</xdr:rowOff>
    </xdr:from>
    <xdr:to>
      <xdr:col>3</xdr:col>
      <xdr:colOff>536385</xdr:colOff>
      <xdr:row>26</xdr:row>
      <xdr:rowOff>453450</xdr:rowOff>
    </xdr:to>
    <xdr:pic>
      <xdr:nvPicPr>
        <xdr:cNvPr id="28" name="/xl/media/image133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143583</xdr:colOff>
      <xdr:row>24</xdr:row>
      <xdr:rowOff>76926</xdr:rowOff>
    </xdr:from>
    <xdr:to>
      <xdr:col>4</xdr:col>
      <xdr:colOff>528690</xdr:colOff>
      <xdr:row>26</xdr:row>
      <xdr:rowOff>460495</xdr:rowOff>
    </xdr:to>
    <xdr:pic>
      <xdr:nvPicPr>
        <xdr:cNvPr id="29" name="/xl/media/image134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117483</xdr:colOff>
      <xdr:row>24</xdr:row>
      <xdr:rowOff>45518</xdr:rowOff>
    </xdr:from>
    <xdr:to>
      <xdr:col>5</xdr:col>
      <xdr:colOff>573471</xdr:colOff>
      <xdr:row>26</xdr:row>
      <xdr:rowOff>454161</xdr:rowOff>
    </xdr:to>
    <xdr:pic>
      <xdr:nvPicPr>
        <xdr:cNvPr id="30" name="/xl/media/image135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99392</xdr:colOff>
      <xdr:row>24</xdr:row>
      <xdr:rowOff>71477</xdr:rowOff>
    </xdr:from>
    <xdr:to>
      <xdr:col>6</xdr:col>
      <xdr:colOff>605265</xdr:colOff>
      <xdr:row>26</xdr:row>
      <xdr:rowOff>456328</xdr:rowOff>
    </xdr:to>
    <xdr:pic>
      <xdr:nvPicPr>
        <xdr:cNvPr id="31" name="/xl/media/image136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138820</xdr:colOff>
      <xdr:row>24</xdr:row>
      <xdr:rowOff>67294</xdr:rowOff>
    </xdr:from>
    <xdr:to>
      <xdr:col>7</xdr:col>
      <xdr:colOff>548772</xdr:colOff>
      <xdr:row>26</xdr:row>
      <xdr:rowOff>460510</xdr:rowOff>
    </xdr:to>
    <xdr:pic>
      <xdr:nvPicPr>
        <xdr:cNvPr id="32" name="/xl/media/image137.pn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214689</xdr:colOff>
      <xdr:row>24</xdr:row>
      <xdr:rowOff>60720</xdr:rowOff>
    </xdr:from>
    <xdr:to>
      <xdr:col>9</xdr:col>
      <xdr:colOff>551973</xdr:colOff>
      <xdr:row>26</xdr:row>
      <xdr:rowOff>434549</xdr:rowOff>
    </xdr:to>
    <xdr:pic>
      <xdr:nvPicPr>
        <xdr:cNvPr id="33" name="/xl/media/image138.pn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143544</xdr:colOff>
      <xdr:row>24</xdr:row>
      <xdr:rowOff>84890</xdr:rowOff>
    </xdr:from>
    <xdr:to>
      <xdr:col>10</xdr:col>
      <xdr:colOff>569148</xdr:colOff>
      <xdr:row>26</xdr:row>
      <xdr:rowOff>476383</xdr:rowOff>
    </xdr:to>
    <xdr:pic>
      <xdr:nvPicPr>
        <xdr:cNvPr id="34" name="/xl/media/image139.pn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6</xdr:col>
      <xdr:colOff>103179</xdr:colOff>
      <xdr:row>40</xdr:row>
      <xdr:rowOff>259493</xdr:rowOff>
    </xdr:from>
    <xdr:ext cx="591064" cy="559459"/>
    <xdr:pic>
      <xdr:nvPicPr>
        <xdr:cNvPr id="35" name="/xl/media/image140.pn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25492</xdr:colOff>
      <xdr:row>40</xdr:row>
      <xdr:rowOff>259860</xdr:rowOff>
    </xdr:from>
    <xdr:ext cx="579727" cy="495326"/>
    <xdr:pic>
      <xdr:nvPicPr>
        <xdr:cNvPr id="36" name="/xl/media/image141.pn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96891</xdr:colOff>
      <xdr:row>40</xdr:row>
      <xdr:rowOff>255702</xdr:rowOff>
    </xdr:from>
    <xdr:ext cx="523458" cy="509497"/>
    <xdr:pic>
      <xdr:nvPicPr>
        <xdr:cNvPr id="37" name="/xl/media/image142.pn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147028</xdr:colOff>
      <xdr:row>40</xdr:row>
      <xdr:rowOff>262867</xdr:rowOff>
    </xdr:from>
    <xdr:ext cx="525287" cy="537310"/>
    <xdr:pic>
      <xdr:nvPicPr>
        <xdr:cNvPr id="38" name="/xl/media/image143.pn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95606</xdr:colOff>
      <xdr:row>40</xdr:row>
      <xdr:rowOff>262678</xdr:rowOff>
    </xdr:from>
    <xdr:ext cx="524439" cy="518417"/>
    <xdr:pic>
      <xdr:nvPicPr>
        <xdr:cNvPr id="39" name="/xl/media/image144.pn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87932</xdr:colOff>
      <xdr:row>40</xdr:row>
      <xdr:rowOff>256286</xdr:rowOff>
    </xdr:from>
    <xdr:ext cx="554799" cy="565297"/>
    <xdr:pic>
      <xdr:nvPicPr>
        <xdr:cNvPr id="40" name="/xl/media/image145.pn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11</xdr:col>
      <xdr:colOff>38149</xdr:colOff>
      <xdr:row>18</xdr:row>
      <xdr:rowOff>18434</xdr:rowOff>
    </xdr:from>
    <xdr:to>
      <xdr:col>11</xdr:col>
      <xdr:colOff>701040</xdr:colOff>
      <xdr:row>18</xdr:row>
      <xdr:rowOff>475320</xdr:rowOff>
    </xdr:to>
    <xdr:pic>
      <xdr:nvPicPr>
        <xdr:cNvPr id="41" name="/xl/media/image146.pn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63360</xdr:colOff>
      <xdr:row>18</xdr:row>
      <xdr:rowOff>62834</xdr:rowOff>
    </xdr:from>
    <xdr:to>
      <xdr:col>12</xdr:col>
      <xdr:colOff>662599</xdr:colOff>
      <xdr:row>18</xdr:row>
      <xdr:rowOff>471978</xdr:rowOff>
    </xdr:to>
    <xdr:pic>
      <xdr:nvPicPr>
        <xdr:cNvPr id="42" name="/xl/media/image147.png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89532</xdr:colOff>
      <xdr:row>18</xdr:row>
      <xdr:rowOff>27109</xdr:rowOff>
    </xdr:from>
    <xdr:to>
      <xdr:col>15</xdr:col>
      <xdr:colOff>1</xdr:colOff>
      <xdr:row>18</xdr:row>
      <xdr:rowOff>511899</xdr:rowOff>
    </xdr:to>
    <xdr:pic>
      <xdr:nvPicPr>
        <xdr:cNvPr id="43" name="/xl/media/image148.png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87923</xdr:colOff>
      <xdr:row>18</xdr:row>
      <xdr:rowOff>52754</xdr:rowOff>
    </xdr:from>
    <xdr:to>
      <xdr:col>3</xdr:col>
      <xdr:colOff>662011</xdr:colOff>
      <xdr:row>18</xdr:row>
      <xdr:rowOff>471696</xdr:rowOff>
    </xdr:to>
    <xdr:pic>
      <xdr:nvPicPr>
        <xdr:cNvPr id="44" name="/xl/media/image149.pn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81127</xdr:colOff>
      <xdr:row>18</xdr:row>
      <xdr:rowOff>75266</xdr:rowOff>
    </xdr:from>
    <xdr:to>
      <xdr:col>13</xdr:col>
      <xdr:colOff>643154</xdr:colOff>
      <xdr:row>18</xdr:row>
      <xdr:rowOff>492153</xdr:rowOff>
    </xdr:to>
    <xdr:pic>
      <xdr:nvPicPr>
        <xdr:cNvPr id="45" name="/xl/media/image150.png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185371</xdr:colOff>
      <xdr:row>4</xdr:row>
      <xdr:rowOff>38513</xdr:rowOff>
    </xdr:from>
    <xdr:to>
      <xdr:col>5</xdr:col>
      <xdr:colOff>566738</xdr:colOff>
      <xdr:row>5</xdr:row>
      <xdr:rowOff>496234</xdr:rowOff>
    </xdr:to>
    <xdr:pic>
      <xdr:nvPicPr>
        <xdr:cNvPr id="46" name="/xl/media/image151.png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153663</xdr:colOff>
      <xdr:row>4</xdr:row>
      <xdr:rowOff>32450</xdr:rowOff>
    </xdr:from>
    <xdr:to>
      <xdr:col>9</xdr:col>
      <xdr:colOff>529549</xdr:colOff>
      <xdr:row>5</xdr:row>
      <xdr:rowOff>492077</xdr:rowOff>
    </xdr:to>
    <xdr:pic>
      <xdr:nvPicPr>
        <xdr:cNvPr id="47" name="/xl/media/image152.pn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197424</xdr:colOff>
      <xdr:row>4</xdr:row>
      <xdr:rowOff>16862</xdr:rowOff>
    </xdr:from>
    <xdr:to>
      <xdr:col>6</xdr:col>
      <xdr:colOff>566973</xdr:colOff>
      <xdr:row>5</xdr:row>
      <xdr:rowOff>474584</xdr:rowOff>
    </xdr:to>
    <xdr:pic>
      <xdr:nvPicPr>
        <xdr:cNvPr id="48" name="/xl/media/image153.png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227993</xdr:colOff>
      <xdr:row>4</xdr:row>
      <xdr:rowOff>59154</xdr:rowOff>
    </xdr:from>
    <xdr:to>
      <xdr:col>2</xdr:col>
      <xdr:colOff>533786</xdr:colOff>
      <xdr:row>5</xdr:row>
      <xdr:rowOff>493450</xdr:rowOff>
    </xdr:to>
    <xdr:pic>
      <xdr:nvPicPr>
        <xdr:cNvPr id="49" name="/xl/media/image154.png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232188</xdr:colOff>
      <xdr:row>4</xdr:row>
      <xdr:rowOff>47546</xdr:rowOff>
    </xdr:from>
    <xdr:to>
      <xdr:col>7</xdr:col>
      <xdr:colOff>548128</xdr:colOff>
      <xdr:row>5</xdr:row>
      <xdr:rowOff>471718</xdr:rowOff>
    </xdr:to>
    <xdr:pic>
      <xdr:nvPicPr>
        <xdr:cNvPr id="50" name="/xl/media/image155.png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203411</xdr:colOff>
      <xdr:row>4</xdr:row>
      <xdr:rowOff>34658</xdr:rowOff>
    </xdr:from>
    <xdr:to>
      <xdr:col>4</xdr:col>
      <xdr:colOff>511109</xdr:colOff>
      <xdr:row>5</xdr:row>
      <xdr:rowOff>455448</xdr:rowOff>
    </xdr:to>
    <xdr:pic>
      <xdr:nvPicPr>
        <xdr:cNvPr id="51" name="/xl/media/image156.png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228120</xdr:colOff>
      <xdr:row>4</xdr:row>
      <xdr:rowOff>55351</xdr:rowOff>
    </xdr:from>
    <xdr:to>
      <xdr:col>3</xdr:col>
      <xdr:colOff>530143</xdr:colOff>
      <xdr:row>5</xdr:row>
      <xdr:rowOff>472153</xdr:rowOff>
    </xdr:to>
    <xdr:pic>
      <xdr:nvPicPr>
        <xdr:cNvPr id="52" name="/xl/media/image157.pn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186837</xdr:colOff>
      <xdr:row>4</xdr:row>
      <xdr:rowOff>40752</xdr:rowOff>
    </xdr:from>
    <xdr:to>
      <xdr:col>10</xdr:col>
      <xdr:colOff>496356</xdr:colOff>
      <xdr:row>5</xdr:row>
      <xdr:rowOff>452918</xdr:rowOff>
    </xdr:to>
    <xdr:pic>
      <xdr:nvPicPr>
        <xdr:cNvPr id="53" name="/xl/media/image158.pn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176377</xdr:colOff>
      <xdr:row>4</xdr:row>
      <xdr:rowOff>51288</xdr:rowOff>
    </xdr:from>
    <xdr:to>
      <xdr:col>11</xdr:col>
      <xdr:colOff>509823</xdr:colOff>
      <xdr:row>5</xdr:row>
      <xdr:rowOff>474867</xdr:rowOff>
    </xdr:to>
    <xdr:pic>
      <xdr:nvPicPr>
        <xdr:cNvPr id="54" name="/xl/media/image159.png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12</xdr:col>
      <xdr:colOff>120556</xdr:colOff>
      <xdr:row>24</xdr:row>
      <xdr:rowOff>85251</xdr:rowOff>
    </xdr:from>
    <xdr:ext cx="445468" cy="694045"/>
    <xdr:pic>
      <xdr:nvPicPr>
        <xdr:cNvPr id="55" name="/xl/media/image160.pn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90575</xdr:colOff>
      <xdr:row>24</xdr:row>
      <xdr:rowOff>74901</xdr:rowOff>
    </xdr:from>
    <xdr:ext cx="434655" cy="704010"/>
    <xdr:pic>
      <xdr:nvPicPr>
        <xdr:cNvPr id="56" name="/xl/media/image161.png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192939</xdr:colOff>
      <xdr:row>24</xdr:row>
      <xdr:rowOff>76199</xdr:rowOff>
    </xdr:from>
    <xdr:ext cx="384063" cy="683891"/>
    <xdr:pic>
      <xdr:nvPicPr>
        <xdr:cNvPr id="57" name="/xl/media/image162.png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 editAs="oneCell">
    <xdr:from>
      <xdr:col>5</xdr:col>
      <xdr:colOff>45983</xdr:colOff>
      <xdr:row>33</xdr:row>
      <xdr:rowOff>85397</xdr:rowOff>
    </xdr:from>
    <xdr:to>
      <xdr:col>5</xdr:col>
      <xdr:colOff>606115</xdr:colOff>
      <xdr:row>34</xdr:row>
      <xdr:rowOff>472583</xdr:rowOff>
    </xdr:to>
    <xdr:pic>
      <xdr:nvPicPr>
        <xdr:cNvPr id="58" name="/xl/media/image163.png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77743</xdr:colOff>
      <xdr:row>33</xdr:row>
      <xdr:rowOff>77741</xdr:rowOff>
    </xdr:from>
    <xdr:to>
      <xdr:col>6</xdr:col>
      <xdr:colOff>647336</xdr:colOff>
      <xdr:row>34</xdr:row>
      <xdr:rowOff>491533</xdr:rowOff>
    </xdr:to>
    <xdr:pic>
      <xdr:nvPicPr>
        <xdr:cNvPr id="59" name="/xl/media/image164.png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43811</xdr:colOff>
      <xdr:row>33</xdr:row>
      <xdr:rowOff>83225</xdr:rowOff>
    </xdr:from>
    <xdr:to>
      <xdr:col>3</xdr:col>
      <xdr:colOff>605816</xdr:colOff>
      <xdr:row>34</xdr:row>
      <xdr:rowOff>453330</xdr:rowOff>
    </xdr:to>
    <xdr:pic>
      <xdr:nvPicPr>
        <xdr:cNvPr id="60" name="/xl/media/image165.png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54778</xdr:colOff>
      <xdr:row>33</xdr:row>
      <xdr:rowOff>107328</xdr:rowOff>
    </xdr:from>
    <xdr:to>
      <xdr:col>10</xdr:col>
      <xdr:colOff>623903</xdr:colOff>
      <xdr:row>34</xdr:row>
      <xdr:rowOff>499729</xdr:rowOff>
    </xdr:to>
    <xdr:pic>
      <xdr:nvPicPr>
        <xdr:cNvPr id="61" name="/xl/media/image166.png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40553</xdr:colOff>
      <xdr:row>33</xdr:row>
      <xdr:rowOff>79966</xdr:rowOff>
    </xdr:from>
    <xdr:to>
      <xdr:col>7</xdr:col>
      <xdr:colOff>643404</xdr:colOff>
      <xdr:row>34</xdr:row>
      <xdr:rowOff>453881</xdr:rowOff>
    </xdr:to>
    <xdr:pic>
      <xdr:nvPicPr>
        <xdr:cNvPr id="62" name="/xl/media/image167.png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46035</xdr:colOff>
      <xdr:row>33</xdr:row>
      <xdr:rowOff>85450</xdr:rowOff>
    </xdr:from>
    <xdr:to>
      <xdr:col>4</xdr:col>
      <xdr:colOff>651228</xdr:colOff>
      <xdr:row>34</xdr:row>
      <xdr:rowOff>435132</xdr:rowOff>
    </xdr:to>
    <xdr:pic>
      <xdr:nvPicPr>
        <xdr:cNvPr id="63" name="/xl/media/image168.png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51518</xdr:colOff>
      <xdr:row>33</xdr:row>
      <xdr:rowOff>84363</xdr:rowOff>
    </xdr:from>
    <xdr:to>
      <xdr:col>2</xdr:col>
      <xdr:colOff>630605</xdr:colOff>
      <xdr:row>34</xdr:row>
      <xdr:rowOff>472518</xdr:rowOff>
    </xdr:to>
    <xdr:pic>
      <xdr:nvPicPr>
        <xdr:cNvPr id="64" name="/xl/media/image169.png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83276</xdr:colOff>
      <xdr:row>33</xdr:row>
      <xdr:rowOff>83276</xdr:rowOff>
    </xdr:from>
    <xdr:to>
      <xdr:col>9</xdr:col>
      <xdr:colOff>682318</xdr:colOff>
      <xdr:row>34</xdr:row>
      <xdr:rowOff>478051</xdr:rowOff>
    </xdr:to>
    <xdr:pic>
      <xdr:nvPicPr>
        <xdr:cNvPr id="65" name="/xl/media/image170.png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オン">
  <a:themeElements>
    <a:clrScheme name="イオン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イオン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イオン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sqref="A1:H1"/>
    </sheetView>
  </sheetViews>
  <sheetFormatPr defaultColWidth="9" defaultRowHeight="18"/>
  <cols>
    <col min="1" max="1" width="11.625" style="4" customWidth="1"/>
    <col min="2" max="2" width="21.875" style="4" customWidth="1"/>
    <col min="3" max="3" width="17.125" style="4" customWidth="1"/>
    <col min="4" max="4" width="8.125" style="4" customWidth="1"/>
    <col min="5" max="8" width="6.75" style="4" customWidth="1"/>
    <col min="9" max="9" width="16.125" style="4" customWidth="1"/>
    <col min="10" max="16384" width="9" style="4"/>
  </cols>
  <sheetData>
    <row r="1" spans="1:15" s="3" customFormat="1" ht="29.25" customHeight="1">
      <c r="A1" s="196" t="s">
        <v>0</v>
      </c>
      <c r="B1" s="196"/>
      <c r="C1" s="196"/>
      <c r="D1" s="196"/>
      <c r="E1" s="196"/>
      <c r="F1" s="196"/>
      <c r="G1" s="196"/>
      <c r="H1" s="196"/>
      <c r="I1" s="2"/>
      <c r="J1" s="2"/>
      <c r="K1" s="2"/>
      <c r="L1" s="2"/>
      <c r="M1" s="2"/>
      <c r="N1" s="2"/>
      <c r="O1" s="2"/>
    </row>
    <row r="2" spans="1:15" s="3" customFormat="1" ht="24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</row>
    <row r="3" spans="1:15" ht="16.5" customHeight="1">
      <c r="A3" s="189" t="s">
        <v>240</v>
      </c>
      <c r="B3" s="189"/>
      <c r="C3" s="189"/>
      <c r="D3" s="189"/>
      <c r="E3" s="189"/>
      <c r="F3" s="189"/>
      <c r="G3" s="189"/>
      <c r="H3" s="189"/>
    </row>
    <row r="4" spans="1:15" ht="16.5" customHeight="1">
      <c r="A4" s="189" t="s">
        <v>243</v>
      </c>
      <c r="B4" s="189"/>
      <c r="C4" s="189"/>
      <c r="D4" s="189"/>
      <c r="E4" s="189"/>
      <c r="F4" s="189"/>
      <c r="G4" s="189"/>
      <c r="H4" s="189"/>
    </row>
    <row r="5" spans="1:15" ht="16.5" customHeight="1">
      <c r="A5" s="189" t="s">
        <v>1</v>
      </c>
      <c r="B5" s="189"/>
      <c r="C5" s="189"/>
      <c r="D5" s="189"/>
      <c r="E5" s="189"/>
      <c r="F5" s="189"/>
      <c r="G5" s="189"/>
      <c r="H5" s="189"/>
    </row>
    <row r="6" spans="1:15" ht="16.5" customHeight="1"/>
    <row r="7" spans="1:15" ht="16.5" customHeight="1">
      <c r="A7" s="189" t="s">
        <v>2</v>
      </c>
      <c r="B7" s="189"/>
      <c r="C7" s="189"/>
      <c r="D7" s="189"/>
      <c r="E7" s="189"/>
      <c r="F7" s="189"/>
      <c r="G7" s="75"/>
      <c r="H7" s="75"/>
    </row>
    <row r="8" spans="1:15" ht="16.5" customHeight="1">
      <c r="A8" s="189" t="s">
        <v>244</v>
      </c>
      <c r="B8" s="189"/>
      <c r="C8" s="189"/>
      <c r="D8" s="189"/>
      <c r="E8" s="189"/>
      <c r="F8" s="189"/>
      <c r="G8" s="189"/>
      <c r="H8" s="189"/>
    </row>
    <row r="9" spans="1:15">
      <c r="A9" s="21" t="s">
        <v>3</v>
      </c>
      <c r="B9" s="21"/>
      <c r="C9" s="21"/>
      <c r="D9" s="21"/>
      <c r="E9" s="21"/>
      <c r="F9" s="21"/>
      <c r="G9" s="21"/>
      <c r="H9" s="21"/>
    </row>
    <row r="10" spans="1:15">
      <c r="A10" s="76" t="s">
        <v>4</v>
      </c>
      <c r="B10" s="21"/>
      <c r="C10" s="21"/>
      <c r="D10" s="21"/>
      <c r="E10" s="21"/>
      <c r="F10" s="21"/>
      <c r="G10" s="21"/>
      <c r="H10" s="21"/>
    </row>
    <row r="11" spans="1:15">
      <c r="A11" s="76"/>
      <c r="B11" s="21"/>
      <c r="C11" s="21"/>
      <c r="D11" s="21"/>
      <c r="E11" s="21"/>
      <c r="F11" s="21"/>
      <c r="G11" s="21"/>
      <c r="H11" s="21"/>
    </row>
    <row r="12" spans="1:15">
      <c r="A12" s="7"/>
      <c r="B12" s="6"/>
      <c r="C12" s="6"/>
      <c r="D12" s="7" t="s">
        <v>5</v>
      </c>
      <c r="E12" s="199" t="s">
        <v>6</v>
      </c>
      <c r="F12" s="199"/>
      <c r="G12" s="199"/>
      <c r="H12" s="199"/>
    </row>
    <row r="13" spans="1:15">
      <c r="B13" s="8"/>
      <c r="C13" s="8"/>
      <c r="D13" s="8"/>
      <c r="E13" s="8"/>
    </row>
    <row r="14" spans="1:15" ht="32.25" customHeight="1">
      <c r="B14" s="51" t="s">
        <v>7</v>
      </c>
      <c r="C14" s="56" t="s">
        <v>8</v>
      </c>
      <c r="D14" s="52">
        <f>'POM RIB CC'!G2</f>
        <v>0</v>
      </c>
      <c r="E14" s="198">
        <f>'POM RIB CC'!H2</f>
        <v>0</v>
      </c>
      <c r="F14" s="198"/>
      <c r="G14" s="198"/>
      <c r="H14" s="198"/>
    </row>
    <row r="15" spans="1:15" ht="32.25" customHeight="1">
      <c r="B15" s="51" t="s">
        <v>7</v>
      </c>
      <c r="C15" s="56" t="s">
        <v>9</v>
      </c>
      <c r="D15" s="52">
        <f>'POM RIB CC'!G3</f>
        <v>0</v>
      </c>
      <c r="E15" s="198">
        <f>'POM RIB CC'!H3</f>
        <v>0</v>
      </c>
      <c r="F15" s="198"/>
      <c r="G15" s="198"/>
      <c r="H15" s="198"/>
    </row>
    <row r="16" spans="1:15" ht="32.25" customHeight="1">
      <c r="B16" s="51" t="s">
        <v>10</v>
      </c>
      <c r="C16" s="56" t="s">
        <v>11</v>
      </c>
      <c r="D16" s="52">
        <f>'POM RIB CC'!Q2</f>
        <v>0</v>
      </c>
      <c r="E16" s="192">
        <f>'POM RIB CC'!R2</f>
        <v>0</v>
      </c>
      <c r="F16" s="192"/>
      <c r="G16" s="192"/>
      <c r="H16" s="192"/>
    </row>
    <row r="17" spans="1:8" ht="32.25" customHeight="1">
      <c r="B17" s="51" t="s">
        <v>10</v>
      </c>
      <c r="C17" s="56" t="s">
        <v>9</v>
      </c>
      <c r="D17" s="52">
        <f>'POM RIB CC'!Q3</f>
        <v>0</v>
      </c>
      <c r="E17" s="192">
        <f>'POM RIB CC'!R3</f>
        <v>0</v>
      </c>
      <c r="F17" s="192"/>
      <c r="G17" s="192"/>
      <c r="H17" s="192"/>
    </row>
    <row r="18" spans="1:8" ht="32.25" customHeight="1">
      <c r="B18" s="51" t="s">
        <v>237</v>
      </c>
      <c r="C18" s="56" t="s">
        <v>11</v>
      </c>
      <c r="D18" s="52">
        <f>'POM RIB CC'!Z2</f>
        <v>0</v>
      </c>
      <c r="E18" s="192">
        <f>'POM RIB CC'!AA2</f>
        <v>0</v>
      </c>
      <c r="F18" s="192"/>
      <c r="G18" s="192"/>
      <c r="H18" s="192"/>
    </row>
    <row r="19" spans="1:8" ht="32.25" customHeight="1">
      <c r="B19" s="51" t="s">
        <v>236</v>
      </c>
      <c r="C19" s="51"/>
      <c r="D19" s="52">
        <f>GOODS!G2</f>
        <v>0</v>
      </c>
      <c r="E19" s="192">
        <f>GOODS!H2</f>
        <v>0</v>
      </c>
      <c r="F19" s="192"/>
      <c r="G19" s="192"/>
      <c r="H19" s="192"/>
    </row>
    <row r="20" spans="1:8" ht="32.25" customHeight="1">
      <c r="B20" s="51" t="s">
        <v>12</v>
      </c>
      <c r="C20" s="51"/>
      <c r="D20" s="52">
        <f>GOODS!G10</f>
        <v>0</v>
      </c>
      <c r="E20" s="192">
        <f>GOODS!H10</f>
        <v>0</v>
      </c>
      <c r="F20" s="192"/>
      <c r="G20" s="192"/>
      <c r="H20" s="192"/>
    </row>
    <row r="21" spans="1:8" ht="32.25" customHeight="1">
      <c r="B21" s="51" t="s">
        <v>13</v>
      </c>
      <c r="C21" s="51"/>
      <c r="D21" s="52">
        <f>GOODS!G23</f>
        <v>0</v>
      </c>
      <c r="E21" s="192">
        <f>GOODS!H23</f>
        <v>0</v>
      </c>
      <c r="F21" s="192"/>
      <c r="G21" s="192"/>
      <c r="H21" s="192"/>
    </row>
    <row r="22" spans="1:8" ht="32.25" customHeight="1">
      <c r="B22" s="51" t="s">
        <v>14</v>
      </c>
      <c r="C22" s="51"/>
      <c r="D22" s="52">
        <f>GOODS!G31</f>
        <v>0</v>
      </c>
      <c r="E22" s="192">
        <f>GOODS!H31</f>
        <v>0</v>
      </c>
      <c r="F22" s="192"/>
      <c r="G22" s="192"/>
      <c r="H22" s="192"/>
    </row>
    <row r="23" spans="1:8" ht="32.25" customHeight="1">
      <c r="B23" s="51" t="s">
        <v>15</v>
      </c>
      <c r="C23" s="51"/>
      <c r="D23" s="52">
        <f>GOODS!G39</f>
        <v>0</v>
      </c>
      <c r="E23" s="192">
        <f>GOODS!H39</f>
        <v>0</v>
      </c>
      <c r="F23" s="192"/>
      <c r="G23" s="192"/>
      <c r="H23" s="192"/>
    </row>
    <row r="24" spans="1:8" ht="9" customHeight="1">
      <c r="A24" s="5"/>
      <c r="B24" s="9"/>
      <c r="C24" s="9"/>
      <c r="D24" s="197"/>
      <c r="E24" s="197"/>
      <c r="F24" s="197"/>
      <c r="G24" s="197"/>
      <c r="H24" s="197"/>
    </row>
    <row r="25" spans="1:8">
      <c r="E25" s="10"/>
      <c r="F25" s="10"/>
      <c r="G25" s="10"/>
      <c r="H25" s="10"/>
    </row>
    <row r="26" spans="1:8">
      <c r="C26" s="11" t="s">
        <v>238</v>
      </c>
      <c r="D26" s="12">
        <f>SUM(D14:D23)</f>
        <v>0</v>
      </c>
    </row>
    <row r="27" spans="1:8" ht="28.5" customHeight="1">
      <c r="D27" s="191" t="s">
        <v>239</v>
      </c>
      <c r="E27" s="191"/>
      <c r="F27" s="190">
        <f>SUM(E14:H23)</f>
        <v>0</v>
      </c>
      <c r="G27" s="190"/>
      <c r="H27" s="190"/>
    </row>
    <row r="28" spans="1:8" ht="28.5" customHeight="1">
      <c r="D28" s="194" t="s">
        <v>207</v>
      </c>
      <c r="E28" s="194"/>
      <c r="F28" s="193">
        <f>F27*0.1</f>
        <v>0</v>
      </c>
      <c r="G28" s="193"/>
      <c r="H28" s="193"/>
    </row>
    <row r="29" spans="1:8" ht="28.5" customHeight="1">
      <c r="D29" s="195" t="s">
        <v>185</v>
      </c>
      <c r="E29" s="195"/>
      <c r="F29" s="193">
        <f>SUM(F27:H28)</f>
        <v>0</v>
      </c>
      <c r="G29" s="193"/>
      <c r="H29" s="193"/>
    </row>
    <row r="30" spans="1:8">
      <c r="F30" s="13"/>
      <c r="G30" s="13"/>
      <c r="H30" s="13"/>
    </row>
    <row r="31" spans="1:8">
      <c r="A31" s="14" t="s">
        <v>241</v>
      </c>
    </row>
    <row r="32" spans="1:8">
      <c r="A32" s="14" t="s">
        <v>242</v>
      </c>
    </row>
    <row r="34" spans="1:1">
      <c r="A34" s="16"/>
    </row>
    <row r="35" spans="1:1">
      <c r="A35" s="16"/>
    </row>
  </sheetData>
  <sheetProtection sheet="1" objects="1" scenarios="1"/>
  <mergeCells count="24">
    <mergeCell ref="F28:H28"/>
    <mergeCell ref="F29:H29"/>
    <mergeCell ref="D28:E28"/>
    <mergeCell ref="D29:E29"/>
    <mergeCell ref="A1:H1"/>
    <mergeCell ref="D24:H24"/>
    <mergeCell ref="E16:H16"/>
    <mergeCell ref="E22:H22"/>
    <mergeCell ref="E14:H14"/>
    <mergeCell ref="E15:H15"/>
    <mergeCell ref="E12:H12"/>
    <mergeCell ref="E19:H19"/>
    <mergeCell ref="E20:H20"/>
    <mergeCell ref="E21:H21"/>
    <mergeCell ref="A3:H3"/>
    <mergeCell ref="A4:H4"/>
    <mergeCell ref="A5:H5"/>
    <mergeCell ref="A8:H8"/>
    <mergeCell ref="A7:F7"/>
    <mergeCell ref="F27:H27"/>
    <mergeCell ref="D27:E27"/>
    <mergeCell ref="E23:H23"/>
    <mergeCell ref="E17:H17"/>
    <mergeCell ref="E18:H18"/>
  </mergeCells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3"/>
  <sheetViews>
    <sheetView showGridLines="0" topLeftCell="C1" zoomScaleNormal="100" workbookViewId="0">
      <selection activeCell="W58" sqref="W58"/>
    </sheetView>
  </sheetViews>
  <sheetFormatPr defaultColWidth="9" defaultRowHeight="18"/>
  <cols>
    <col min="1" max="1" width="5.75" style="40" customWidth="1"/>
    <col min="2" max="2" width="2.5" style="78" customWidth="1"/>
    <col min="3" max="9" width="9.625" style="40" customWidth="1"/>
    <col min="10" max="10" width="5.875" style="40" customWidth="1"/>
    <col min="11" max="11" width="5.75" style="16" customWidth="1"/>
    <col min="12" max="12" width="2.5" style="80" customWidth="1"/>
    <col min="13" max="19" width="9.625" style="40" customWidth="1"/>
    <col min="20" max="20" width="5.875" style="40" customWidth="1"/>
    <col min="21" max="21" width="8.625" style="40" customWidth="1"/>
    <col min="22" max="22" width="2.5" style="78" customWidth="1"/>
    <col min="23" max="26" width="9.625" style="40" customWidth="1"/>
    <col min="27" max="16384" width="9" style="40"/>
  </cols>
  <sheetData>
    <row r="1" spans="1:29" ht="18" customHeight="1">
      <c r="A1" s="226" t="s">
        <v>16</v>
      </c>
      <c r="B1" s="226"/>
      <c r="C1" s="226"/>
      <c r="D1" s="93" t="s">
        <v>17</v>
      </c>
      <c r="E1" s="94" t="s">
        <v>210</v>
      </c>
      <c r="F1" s="94" t="s">
        <v>211</v>
      </c>
      <c r="G1" s="95" t="s">
        <v>183</v>
      </c>
      <c r="H1" s="95" t="s">
        <v>184</v>
      </c>
      <c r="I1" s="135"/>
      <c r="J1" s="157"/>
      <c r="K1" s="226" t="s">
        <v>10</v>
      </c>
      <c r="L1" s="226"/>
      <c r="M1" s="226"/>
      <c r="N1" s="93" t="s">
        <v>18</v>
      </c>
      <c r="O1" s="94" t="s">
        <v>210</v>
      </c>
      <c r="P1" s="94" t="s">
        <v>211</v>
      </c>
      <c r="Q1" s="95" t="s">
        <v>183</v>
      </c>
      <c r="R1" s="95" t="s">
        <v>184</v>
      </c>
      <c r="S1" s="135"/>
      <c r="T1" s="157"/>
      <c r="U1" s="221" t="s">
        <v>19</v>
      </c>
      <c r="V1" s="221"/>
      <c r="W1" s="92" t="s">
        <v>20</v>
      </c>
      <c r="X1" s="94" t="s">
        <v>210</v>
      </c>
      <c r="Y1" s="94" t="s">
        <v>211</v>
      </c>
      <c r="Z1" s="95" t="s">
        <v>183</v>
      </c>
      <c r="AA1" s="95" t="s">
        <v>184</v>
      </c>
      <c r="AB1" s="135"/>
    </row>
    <row r="2" spans="1:29" ht="15" customHeight="1">
      <c r="A2" s="226"/>
      <c r="B2" s="226"/>
      <c r="C2" s="226"/>
      <c r="D2" s="168" t="s">
        <v>8</v>
      </c>
      <c r="E2" s="169">
        <v>2300</v>
      </c>
      <c r="F2" s="169">
        <f>E2*0.6</f>
        <v>1380</v>
      </c>
      <c r="G2" s="170">
        <f>SUM(C9:H9)+SUM(C16:H16)+SUM(C23:I23)+SUM(C30:H30)+SUM(C36:H36)+SUM(C42:G42)+SUM(C48:H48)+SUM(C54:H54)+SUM(C60:H60)+SUM(C66:H66)+SUM(C72:H72)</f>
        <v>0</v>
      </c>
      <c r="H2" s="171">
        <f>F2*G2</f>
        <v>0</v>
      </c>
      <c r="I2" s="157"/>
      <c r="J2" s="157"/>
      <c r="K2" s="226"/>
      <c r="L2" s="226"/>
      <c r="M2" s="226"/>
      <c r="N2" s="168" t="s">
        <v>11</v>
      </c>
      <c r="O2" s="169">
        <v>2300</v>
      </c>
      <c r="P2" s="169">
        <f>O2*0.6</f>
        <v>1380</v>
      </c>
      <c r="Q2" s="170">
        <f>SUM(M8:S9)+SUM(M15:R16)+SUM(M22:R23)+SUM(M29:R30)+SUM(M35:R36)+SUM(M41:R42)+SUM(M47:R48)+SUM(M53:R54)+SUM(M59:R60)+SUM(M65:R66)+SUM(M71:R72)</f>
        <v>0</v>
      </c>
      <c r="R2" s="171">
        <f>P2*Q2</f>
        <v>0</v>
      </c>
      <c r="S2" s="157"/>
      <c r="T2" s="157"/>
      <c r="U2" s="221"/>
      <c r="V2" s="221"/>
      <c r="W2" s="222" t="s">
        <v>11</v>
      </c>
      <c r="X2" s="222">
        <v>2500</v>
      </c>
      <c r="Y2" s="224">
        <f>X2*0.6</f>
        <v>1500</v>
      </c>
      <c r="Z2" s="224">
        <f>SUM(V8:AA9)+SUM(V15:AA16)+SUM(V22:AA23)+SUM(V29:AA30)+SUM(U35:V36)</f>
        <v>0</v>
      </c>
      <c r="AA2" s="219">
        <f>Y2*Z2</f>
        <v>0</v>
      </c>
      <c r="AB2" s="157"/>
    </row>
    <row r="3" spans="1:29" ht="15" customHeight="1">
      <c r="A3" s="226"/>
      <c r="B3" s="226"/>
      <c r="C3" s="226"/>
      <c r="D3" s="172" t="s">
        <v>9</v>
      </c>
      <c r="E3" s="173">
        <v>2500</v>
      </c>
      <c r="F3" s="173">
        <f>E3*0.6</f>
        <v>1500</v>
      </c>
      <c r="G3" s="174">
        <f>SUM(C10:H10)+SUM(C17:H17)+SUM(C24:I24)</f>
        <v>0</v>
      </c>
      <c r="H3" s="175">
        <f>G3*F3</f>
        <v>0</v>
      </c>
      <c r="I3" s="157"/>
      <c r="J3" s="157"/>
      <c r="K3" s="226"/>
      <c r="L3" s="226"/>
      <c r="M3" s="226"/>
      <c r="N3" s="172" t="s">
        <v>9</v>
      </c>
      <c r="O3" s="173">
        <v>2500</v>
      </c>
      <c r="P3" s="173">
        <f>O3*0.6</f>
        <v>1500</v>
      </c>
      <c r="Q3" s="174">
        <f>SUM(M10:S10)+SUM(M17:R17)+SUM(M24:R24)</f>
        <v>0</v>
      </c>
      <c r="R3" s="175">
        <f>Q3*P3</f>
        <v>0</v>
      </c>
      <c r="S3" s="157"/>
      <c r="T3" s="157"/>
      <c r="U3" s="221"/>
      <c r="V3" s="221"/>
      <c r="W3" s="223"/>
      <c r="X3" s="223"/>
      <c r="Y3" s="225"/>
      <c r="Z3" s="225"/>
      <c r="AA3" s="220"/>
      <c r="AB3" s="157"/>
    </row>
    <row r="4" spans="1:29" ht="15" customHeight="1">
      <c r="A4" s="157"/>
      <c r="B4" s="158"/>
      <c r="C4" s="159"/>
      <c r="D4" s="159"/>
      <c r="E4" s="159"/>
      <c r="F4" s="159"/>
      <c r="G4" s="159"/>
      <c r="H4" s="159"/>
      <c r="I4" s="159"/>
      <c r="J4" s="164"/>
      <c r="K4" s="176"/>
      <c r="L4" s="177"/>
      <c r="M4" s="159"/>
      <c r="N4" s="159"/>
      <c r="O4" s="159"/>
      <c r="P4" s="159"/>
      <c r="Q4" s="159"/>
      <c r="R4" s="159"/>
      <c r="S4" s="159"/>
      <c r="T4" s="159"/>
      <c r="U4" s="159"/>
      <c r="V4" s="178"/>
      <c r="W4" s="159"/>
      <c r="X4" s="159"/>
      <c r="Y4" s="159"/>
      <c r="Z4" s="159"/>
      <c r="AA4" s="159"/>
      <c r="AB4" s="159"/>
      <c r="AC4" s="77"/>
    </row>
    <row r="5" spans="1:29" s="104" customFormat="1" ht="12.6" customHeight="1">
      <c r="A5" s="202" t="s">
        <v>215</v>
      </c>
      <c r="B5" s="203"/>
      <c r="C5" s="101" t="s">
        <v>21</v>
      </c>
      <c r="D5" s="101" t="s">
        <v>22</v>
      </c>
      <c r="E5" s="101" t="s">
        <v>23</v>
      </c>
      <c r="F5" s="101" t="s">
        <v>24</v>
      </c>
      <c r="G5" s="101" t="s">
        <v>25</v>
      </c>
      <c r="H5" s="101" t="s">
        <v>26</v>
      </c>
      <c r="I5" s="181"/>
      <c r="J5" s="179"/>
      <c r="K5" s="204" t="s">
        <v>215</v>
      </c>
      <c r="L5" s="205"/>
      <c r="M5" s="136" t="s">
        <v>186</v>
      </c>
      <c r="N5" s="136" t="s">
        <v>187</v>
      </c>
      <c r="O5" s="137" t="s">
        <v>22</v>
      </c>
      <c r="P5" s="136" t="s">
        <v>23</v>
      </c>
      <c r="Q5" s="136" t="s">
        <v>27</v>
      </c>
      <c r="R5" s="136" t="s">
        <v>25</v>
      </c>
      <c r="S5" s="136" t="s">
        <v>26</v>
      </c>
      <c r="T5" s="179"/>
      <c r="U5" s="202" t="s">
        <v>215</v>
      </c>
      <c r="V5" s="203"/>
      <c r="W5" s="101" t="s">
        <v>22</v>
      </c>
      <c r="X5" s="103" t="s">
        <v>28</v>
      </c>
      <c r="Y5" s="103" t="s">
        <v>25</v>
      </c>
      <c r="Z5" s="103" t="s">
        <v>26</v>
      </c>
      <c r="AA5" s="101" t="s">
        <v>247</v>
      </c>
      <c r="AB5" s="166"/>
    </row>
    <row r="6" spans="1:29" s="104" customFormat="1" ht="12.6" customHeight="1">
      <c r="A6" s="206" t="s">
        <v>214</v>
      </c>
      <c r="B6" s="207"/>
      <c r="C6" s="105" t="s">
        <v>29</v>
      </c>
      <c r="D6" s="105" t="s">
        <v>30</v>
      </c>
      <c r="E6" s="105" t="s">
        <v>31</v>
      </c>
      <c r="F6" s="105" t="s">
        <v>32</v>
      </c>
      <c r="G6" s="105" t="s">
        <v>33</v>
      </c>
      <c r="H6" s="105" t="s">
        <v>34</v>
      </c>
      <c r="I6" s="181"/>
      <c r="J6" s="179"/>
      <c r="K6" s="208" t="s">
        <v>216</v>
      </c>
      <c r="L6" s="209"/>
      <c r="M6" s="138" t="s">
        <v>35</v>
      </c>
      <c r="N6" s="138" t="s">
        <v>35</v>
      </c>
      <c r="O6" s="139" t="s">
        <v>235</v>
      </c>
      <c r="P6" s="138" t="s">
        <v>36</v>
      </c>
      <c r="Q6" s="138" t="s">
        <v>37</v>
      </c>
      <c r="R6" s="138" t="s">
        <v>33</v>
      </c>
      <c r="S6" s="138" t="s">
        <v>38</v>
      </c>
      <c r="T6" s="179"/>
      <c r="U6" s="206"/>
      <c r="V6" s="207"/>
      <c r="W6" s="105"/>
      <c r="X6" s="106"/>
      <c r="Y6" s="105"/>
      <c r="Z6" s="105"/>
      <c r="AA6" s="105"/>
      <c r="AB6" s="166"/>
    </row>
    <row r="7" spans="1:29" s="104" customFormat="1" ht="40.5" customHeight="1" thickBot="1">
      <c r="A7" s="210">
        <v>1</v>
      </c>
      <c r="B7" s="211"/>
      <c r="C7" s="106"/>
      <c r="D7" s="106"/>
      <c r="E7" s="106"/>
      <c r="F7" s="106"/>
      <c r="G7" s="106"/>
      <c r="H7" s="106"/>
      <c r="I7" s="181"/>
      <c r="J7" s="166"/>
      <c r="K7" s="140">
        <v>1</v>
      </c>
      <c r="L7" s="141"/>
      <c r="M7" s="142"/>
      <c r="N7" s="142"/>
      <c r="O7" s="138"/>
      <c r="P7" s="142"/>
      <c r="Q7" s="142"/>
      <c r="R7" s="142"/>
      <c r="S7" s="142"/>
      <c r="T7" s="166"/>
      <c r="U7" s="216">
        <v>1</v>
      </c>
      <c r="V7" s="217"/>
      <c r="W7" s="106"/>
      <c r="X7" s="106"/>
      <c r="Y7" s="106"/>
      <c r="Z7" s="106"/>
      <c r="AA7" s="106"/>
      <c r="AB7" s="166"/>
    </row>
    <row r="8" spans="1:29" s="104" customFormat="1" ht="18.75" customHeight="1" thickTop="1" thickBot="1">
      <c r="A8" s="115"/>
      <c r="B8" s="114"/>
      <c r="C8" s="116"/>
      <c r="D8" s="116"/>
      <c r="E8" s="116"/>
      <c r="F8" s="116"/>
      <c r="G8" s="116"/>
      <c r="H8" s="116"/>
      <c r="I8" s="181"/>
      <c r="J8" s="166"/>
      <c r="K8" s="200" t="s">
        <v>213</v>
      </c>
      <c r="L8" s="143" t="s">
        <v>39</v>
      </c>
      <c r="M8" s="144"/>
      <c r="N8" s="144"/>
      <c r="O8" s="144"/>
      <c r="P8" s="144"/>
      <c r="Q8" s="144"/>
      <c r="R8" s="144"/>
      <c r="S8" s="144"/>
      <c r="T8" s="166"/>
      <c r="U8" s="214" t="s">
        <v>213</v>
      </c>
      <c r="V8" s="118" t="s">
        <v>39</v>
      </c>
      <c r="W8" s="119"/>
      <c r="X8" s="117"/>
      <c r="Y8" s="117"/>
      <c r="Z8" s="117"/>
      <c r="AA8" s="119"/>
      <c r="AB8" s="166"/>
    </row>
    <row r="9" spans="1:29" s="104" customFormat="1" ht="18.75" customHeight="1" thickTop="1" thickBot="1">
      <c r="A9" s="214" t="s">
        <v>213</v>
      </c>
      <c r="B9" s="118" t="s">
        <v>40</v>
      </c>
      <c r="C9" s="117"/>
      <c r="D9" s="117"/>
      <c r="E9" s="117"/>
      <c r="F9" s="117"/>
      <c r="G9" s="117"/>
      <c r="H9" s="117"/>
      <c r="I9" s="181"/>
      <c r="J9" s="180"/>
      <c r="K9" s="218"/>
      <c r="L9" s="145" t="s">
        <v>40</v>
      </c>
      <c r="M9" s="146"/>
      <c r="N9" s="146"/>
      <c r="O9" s="146"/>
      <c r="P9" s="146"/>
      <c r="Q9" s="146"/>
      <c r="R9" s="146"/>
      <c r="S9" s="146"/>
      <c r="T9" s="180"/>
      <c r="U9" s="215"/>
      <c r="V9" s="120" t="s">
        <v>40</v>
      </c>
      <c r="W9" s="121"/>
      <c r="X9" s="122"/>
      <c r="Y9" s="122"/>
      <c r="Z9" s="122"/>
      <c r="AA9" s="121"/>
      <c r="AB9" s="166"/>
    </row>
    <row r="10" spans="1:29" s="104" customFormat="1" ht="18.75" customHeight="1" thickTop="1" thickBot="1">
      <c r="A10" s="215"/>
      <c r="B10" s="120" t="s">
        <v>41</v>
      </c>
      <c r="C10" s="122"/>
      <c r="D10" s="122"/>
      <c r="E10" s="122"/>
      <c r="F10" s="122"/>
      <c r="G10" s="122"/>
      <c r="H10" s="122"/>
      <c r="I10" s="181"/>
      <c r="J10" s="180"/>
      <c r="K10" s="201"/>
      <c r="L10" s="147" t="s">
        <v>41</v>
      </c>
      <c r="M10" s="148"/>
      <c r="N10" s="148"/>
      <c r="O10" s="148"/>
      <c r="P10" s="148"/>
      <c r="Q10" s="148"/>
      <c r="R10" s="148"/>
      <c r="S10" s="148"/>
      <c r="T10" s="180"/>
      <c r="U10" s="166"/>
      <c r="V10" s="182"/>
      <c r="W10" s="166"/>
      <c r="X10" s="166"/>
      <c r="Y10" s="166"/>
      <c r="Z10" s="166"/>
      <c r="AA10" s="166"/>
      <c r="AB10" s="166"/>
    </row>
    <row r="11" spans="1:29" s="102" customFormat="1" ht="18.75" thickTop="1">
      <c r="A11" s="166"/>
      <c r="B11" s="182"/>
      <c r="C11" s="181"/>
      <c r="D11" s="181"/>
      <c r="E11" s="181"/>
      <c r="F11" s="181"/>
      <c r="G11" s="181"/>
      <c r="H11" s="181"/>
      <c r="I11" s="181"/>
      <c r="J11" s="179"/>
      <c r="K11" s="183"/>
      <c r="L11" s="184"/>
      <c r="M11" s="185"/>
      <c r="N11" s="185"/>
      <c r="O11" s="185"/>
      <c r="P11" s="185"/>
      <c r="Q11" s="185"/>
      <c r="R11" s="185"/>
      <c r="S11" s="185"/>
      <c r="T11" s="179"/>
      <c r="U11" s="181"/>
      <c r="V11" s="186"/>
      <c r="W11" s="181"/>
      <c r="X11" s="181"/>
      <c r="Y11" s="181"/>
      <c r="Z11" s="181"/>
      <c r="AA11" s="179"/>
      <c r="AB11" s="179"/>
    </row>
    <row r="12" spans="1:29" s="104" customFormat="1" ht="12.6" customHeight="1">
      <c r="A12" s="202" t="s">
        <v>215</v>
      </c>
      <c r="B12" s="203"/>
      <c r="C12" s="101" t="s">
        <v>42</v>
      </c>
      <c r="D12" s="101" t="s">
        <v>43</v>
      </c>
      <c r="E12" s="101" t="s">
        <v>44</v>
      </c>
      <c r="F12" s="101" t="s">
        <v>45</v>
      </c>
      <c r="G12" s="101" t="s">
        <v>46</v>
      </c>
      <c r="H12" s="101" t="s">
        <v>47</v>
      </c>
      <c r="I12" s="181"/>
      <c r="J12" s="179"/>
      <c r="K12" s="204" t="s">
        <v>215</v>
      </c>
      <c r="L12" s="205"/>
      <c r="M12" s="137" t="s">
        <v>42</v>
      </c>
      <c r="N12" s="137" t="s">
        <v>43</v>
      </c>
      <c r="O12" s="137" t="s">
        <v>44</v>
      </c>
      <c r="P12" s="137" t="s">
        <v>45</v>
      </c>
      <c r="Q12" s="137" t="s">
        <v>46</v>
      </c>
      <c r="R12" s="137" t="s">
        <v>47</v>
      </c>
      <c r="S12" s="187"/>
      <c r="T12" s="179"/>
      <c r="U12" s="202" t="s">
        <v>215</v>
      </c>
      <c r="V12" s="203"/>
      <c r="W12" s="103" t="s">
        <v>48</v>
      </c>
      <c r="X12" s="101" t="s">
        <v>49</v>
      </c>
      <c r="Y12" s="101" t="s">
        <v>50</v>
      </c>
      <c r="Z12" s="101" t="s">
        <v>51</v>
      </c>
      <c r="AA12" s="103" t="s">
        <v>52</v>
      </c>
      <c r="AB12" s="166"/>
    </row>
    <row r="13" spans="1:29" s="104" customFormat="1" ht="12.6" customHeight="1">
      <c r="A13" s="206" t="s">
        <v>214</v>
      </c>
      <c r="B13" s="207"/>
      <c r="C13" s="106" t="s">
        <v>36</v>
      </c>
      <c r="D13" s="105" t="s">
        <v>251</v>
      </c>
      <c r="E13" s="105" t="s">
        <v>250</v>
      </c>
      <c r="F13" s="105" t="s">
        <v>32</v>
      </c>
      <c r="G13" s="105" t="s">
        <v>53</v>
      </c>
      <c r="H13" s="105" t="s">
        <v>54</v>
      </c>
      <c r="I13" s="181"/>
      <c r="J13" s="179"/>
      <c r="K13" s="208" t="s">
        <v>216</v>
      </c>
      <c r="L13" s="209"/>
      <c r="M13" s="138" t="s">
        <v>36</v>
      </c>
      <c r="N13" s="138" t="s">
        <v>37</v>
      </c>
      <c r="O13" s="139" t="s">
        <v>235</v>
      </c>
      <c r="P13" s="138" t="s">
        <v>66</v>
      </c>
      <c r="Q13" s="138" t="s">
        <v>106</v>
      </c>
      <c r="R13" s="138" t="s">
        <v>54</v>
      </c>
      <c r="S13" s="187"/>
      <c r="T13" s="179"/>
      <c r="U13" s="206"/>
      <c r="V13" s="207"/>
      <c r="W13" s="106"/>
      <c r="X13" s="105"/>
      <c r="Y13" s="105"/>
      <c r="Z13" s="105"/>
      <c r="AA13" s="106"/>
      <c r="AB13" s="166"/>
    </row>
    <row r="14" spans="1:29" s="104" customFormat="1" ht="40.5" customHeight="1" thickBot="1">
      <c r="A14" s="210">
        <v>2</v>
      </c>
      <c r="B14" s="211"/>
      <c r="C14" s="106"/>
      <c r="D14" s="106"/>
      <c r="E14" s="106"/>
      <c r="F14" s="106"/>
      <c r="G14" s="106"/>
      <c r="H14" s="106"/>
      <c r="I14" s="181"/>
      <c r="J14" s="166"/>
      <c r="K14" s="212">
        <v>2</v>
      </c>
      <c r="L14" s="213"/>
      <c r="M14" s="138"/>
      <c r="N14" s="138"/>
      <c r="O14" s="138"/>
      <c r="P14" s="138"/>
      <c r="Q14" s="138"/>
      <c r="R14" s="138"/>
      <c r="S14" s="185"/>
      <c r="T14" s="166"/>
      <c r="U14" s="216">
        <v>2</v>
      </c>
      <c r="V14" s="217"/>
      <c r="W14" s="106"/>
      <c r="X14" s="106"/>
      <c r="Y14" s="106"/>
      <c r="Z14" s="106"/>
      <c r="AA14" s="106"/>
      <c r="AB14" s="166"/>
    </row>
    <row r="15" spans="1:29" s="104" customFormat="1" ht="18.75" customHeight="1" thickTop="1" thickBot="1">
      <c r="A15" s="115"/>
      <c r="B15" s="114"/>
      <c r="C15" s="116"/>
      <c r="D15" s="116"/>
      <c r="E15" s="116"/>
      <c r="F15" s="116"/>
      <c r="G15" s="116"/>
      <c r="H15" s="116"/>
      <c r="I15" s="181"/>
      <c r="J15" s="166"/>
      <c r="K15" s="200" t="s">
        <v>213</v>
      </c>
      <c r="L15" s="143" t="s">
        <v>39</v>
      </c>
      <c r="M15" s="144"/>
      <c r="N15" s="144"/>
      <c r="O15" s="144"/>
      <c r="P15" s="144"/>
      <c r="Q15" s="144"/>
      <c r="R15" s="144"/>
      <c r="S15" s="188"/>
      <c r="T15" s="166"/>
      <c r="U15" s="214" t="s">
        <v>213</v>
      </c>
      <c r="V15" s="118" t="s">
        <v>39</v>
      </c>
      <c r="W15" s="117"/>
      <c r="X15" s="117"/>
      <c r="Y15" s="117"/>
      <c r="Z15" s="119"/>
      <c r="AA15" s="117"/>
      <c r="AB15" s="166"/>
    </row>
    <row r="16" spans="1:29" s="104" customFormat="1" ht="18.75" customHeight="1" thickTop="1" thickBot="1">
      <c r="A16" s="214" t="s">
        <v>213</v>
      </c>
      <c r="B16" s="118" t="s">
        <v>40</v>
      </c>
      <c r="C16" s="117"/>
      <c r="D16" s="117"/>
      <c r="E16" s="117"/>
      <c r="F16" s="117"/>
      <c r="G16" s="117"/>
      <c r="H16" s="117"/>
      <c r="I16" s="181"/>
      <c r="J16" s="180"/>
      <c r="K16" s="218"/>
      <c r="L16" s="145" t="s">
        <v>40</v>
      </c>
      <c r="M16" s="146"/>
      <c r="N16" s="146"/>
      <c r="O16" s="146"/>
      <c r="P16" s="146"/>
      <c r="Q16" s="146"/>
      <c r="R16" s="146"/>
      <c r="S16" s="185"/>
      <c r="T16" s="180"/>
      <c r="U16" s="215"/>
      <c r="V16" s="120" t="s">
        <v>40</v>
      </c>
      <c r="W16" s="122"/>
      <c r="X16" s="122"/>
      <c r="Y16" s="122"/>
      <c r="Z16" s="121"/>
      <c r="AA16" s="122"/>
      <c r="AB16" s="166"/>
    </row>
    <row r="17" spans="1:28" s="104" customFormat="1" ht="18.75" customHeight="1" thickTop="1" thickBot="1">
      <c r="A17" s="215"/>
      <c r="B17" s="120" t="s">
        <v>41</v>
      </c>
      <c r="C17" s="122"/>
      <c r="D17" s="122"/>
      <c r="E17" s="122"/>
      <c r="F17" s="122"/>
      <c r="G17" s="122"/>
      <c r="H17" s="122"/>
      <c r="I17" s="181"/>
      <c r="J17" s="180"/>
      <c r="K17" s="201"/>
      <c r="L17" s="147" t="s">
        <v>41</v>
      </c>
      <c r="M17" s="148"/>
      <c r="N17" s="148"/>
      <c r="O17" s="148"/>
      <c r="P17" s="148"/>
      <c r="Q17" s="148"/>
      <c r="R17" s="148"/>
      <c r="S17" s="188"/>
      <c r="T17" s="180"/>
      <c r="U17" s="166"/>
      <c r="V17" s="182"/>
      <c r="W17" s="166"/>
      <c r="X17" s="166"/>
      <c r="Y17" s="166"/>
      <c r="Z17" s="166"/>
      <c r="AA17" s="166"/>
      <c r="AB17" s="166"/>
    </row>
    <row r="18" spans="1:28" s="102" customFormat="1" ht="18.75" thickTop="1">
      <c r="A18" s="166"/>
      <c r="B18" s="182"/>
      <c r="C18" s="181"/>
      <c r="D18" s="181"/>
      <c r="E18" s="181"/>
      <c r="F18" s="181"/>
      <c r="G18" s="181"/>
      <c r="H18" s="181"/>
      <c r="I18" s="181"/>
      <c r="J18" s="179"/>
      <c r="K18" s="183"/>
      <c r="L18" s="184"/>
      <c r="M18" s="185"/>
      <c r="N18" s="185"/>
      <c r="O18" s="185"/>
      <c r="P18" s="185"/>
      <c r="Q18" s="185"/>
      <c r="R18" s="185"/>
      <c r="S18" s="185"/>
      <c r="T18" s="179"/>
      <c r="U18" s="181"/>
      <c r="V18" s="186"/>
      <c r="W18" s="181"/>
      <c r="X18" s="181"/>
      <c r="Y18" s="181"/>
      <c r="Z18" s="181"/>
      <c r="AA18" s="179"/>
      <c r="AB18" s="166"/>
    </row>
    <row r="19" spans="1:28" s="104" customFormat="1" ht="12.6" customHeight="1">
      <c r="A19" s="202" t="s">
        <v>215</v>
      </c>
      <c r="B19" s="203"/>
      <c r="C19" s="101" t="s">
        <v>198</v>
      </c>
      <c r="D19" s="101" t="s">
        <v>199</v>
      </c>
      <c r="E19" s="101" t="s">
        <v>200</v>
      </c>
      <c r="F19" s="101" t="s">
        <v>55</v>
      </c>
      <c r="G19" s="103" t="s">
        <v>56</v>
      </c>
      <c r="H19" s="101" t="s">
        <v>57</v>
      </c>
      <c r="I19" s="101" t="s">
        <v>58</v>
      </c>
      <c r="J19" s="179"/>
      <c r="K19" s="204" t="s">
        <v>215</v>
      </c>
      <c r="L19" s="205"/>
      <c r="M19" s="137" t="s">
        <v>198</v>
      </c>
      <c r="N19" s="137" t="s">
        <v>199</v>
      </c>
      <c r="O19" s="136" t="s">
        <v>59</v>
      </c>
      <c r="P19" s="136" t="s">
        <v>60</v>
      </c>
      <c r="Q19" s="136" t="s">
        <v>189</v>
      </c>
      <c r="R19" s="137" t="s">
        <v>57</v>
      </c>
      <c r="S19" s="185"/>
      <c r="T19" s="179"/>
      <c r="U19" s="202" t="s">
        <v>215</v>
      </c>
      <c r="V19" s="203"/>
      <c r="W19" s="101" t="s">
        <v>61</v>
      </c>
      <c r="X19" s="101" t="s">
        <v>62</v>
      </c>
      <c r="Y19" s="101" t="s">
        <v>63</v>
      </c>
      <c r="Z19" s="103" t="s">
        <v>64</v>
      </c>
      <c r="AA19" s="103" t="s">
        <v>65</v>
      </c>
      <c r="AB19" s="166"/>
    </row>
    <row r="20" spans="1:28" s="104" customFormat="1" ht="12.6" customHeight="1">
      <c r="A20" s="206" t="s">
        <v>214</v>
      </c>
      <c r="B20" s="207"/>
      <c r="C20" s="105" t="s">
        <v>29</v>
      </c>
      <c r="D20" s="105" t="s">
        <v>224</v>
      </c>
      <c r="E20" s="105" t="s">
        <v>37</v>
      </c>
      <c r="F20" s="105" t="s">
        <v>66</v>
      </c>
      <c r="G20" s="106" t="s">
        <v>67</v>
      </c>
      <c r="H20" s="105" t="s">
        <v>29</v>
      </c>
      <c r="I20" s="105" t="s">
        <v>68</v>
      </c>
      <c r="J20" s="179"/>
      <c r="K20" s="208" t="s">
        <v>216</v>
      </c>
      <c r="L20" s="209"/>
      <c r="M20" s="138" t="s">
        <v>36</v>
      </c>
      <c r="N20" s="138" t="s">
        <v>36</v>
      </c>
      <c r="O20" s="138" t="s">
        <v>37</v>
      </c>
      <c r="P20" s="138" t="s">
        <v>66</v>
      </c>
      <c r="Q20" s="138" t="s">
        <v>38</v>
      </c>
      <c r="R20" s="138" t="s">
        <v>66</v>
      </c>
      <c r="S20" s="187"/>
      <c r="T20" s="179"/>
      <c r="U20" s="206"/>
      <c r="V20" s="207"/>
      <c r="W20" s="105"/>
      <c r="X20" s="105"/>
      <c r="Y20" s="105"/>
      <c r="Z20" s="106"/>
      <c r="AA20" s="105"/>
      <c r="AB20" s="166"/>
    </row>
    <row r="21" spans="1:28" s="104" customFormat="1" ht="40.5" customHeight="1" thickBot="1">
      <c r="A21" s="210">
        <v>3</v>
      </c>
      <c r="B21" s="211"/>
      <c r="C21" s="106"/>
      <c r="D21" s="106"/>
      <c r="E21" s="106"/>
      <c r="F21" s="106"/>
      <c r="G21" s="106"/>
      <c r="H21" s="106"/>
      <c r="I21" s="106"/>
      <c r="J21" s="166"/>
      <c r="K21" s="212">
        <v>3</v>
      </c>
      <c r="L21" s="213"/>
      <c r="M21" s="138"/>
      <c r="N21" s="138"/>
      <c r="O21" s="142"/>
      <c r="P21" s="142"/>
      <c r="Q21" s="142"/>
      <c r="R21" s="142"/>
      <c r="S21" s="185"/>
      <c r="T21" s="166"/>
      <c r="U21" s="216">
        <v>3</v>
      </c>
      <c r="V21" s="217"/>
      <c r="W21" s="106"/>
      <c r="X21" s="106"/>
      <c r="Y21" s="106"/>
      <c r="Z21" s="106"/>
      <c r="AA21" s="106"/>
      <c r="AB21" s="166"/>
    </row>
    <row r="22" spans="1:28" s="104" customFormat="1" ht="18.75" customHeight="1" thickTop="1" thickBot="1">
      <c r="A22" s="115"/>
      <c r="B22" s="114"/>
      <c r="C22" s="116"/>
      <c r="D22" s="116"/>
      <c r="E22" s="116"/>
      <c r="F22" s="116"/>
      <c r="G22" s="116"/>
      <c r="H22" s="116"/>
      <c r="I22" s="116"/>
      <c r="J22" s="166"/>
      <c r="K22" s="200" t="s">
        <v>213</v>
      </c>
      <c r="L22" s="143" t="s">
        <v>39</v>
      </c>
      <c r="M22" s="144"/>
      <c r="N22" s="144"/>
      <c r="O22" s="144"/>
      <c r="P22" s="144"/>
      <c r="Q22" s="144"/>
      <c r="R22" s="144"/>
      <c r="S22" s="188"/>
      <c r="T22" s="166"/>
      <c r="U22" s="214" t="s">
        <v>213</v>
      </c>
      <c r="V22" s="118" t="s">
        <v>39</v>
      </c>
      <c r="W22" s="117"/>
      <c r="X22" s="117"/>
      <c r="Y22" s="119"/>
      <c r="Z22" s="117"/>
      <c r="AA22" s="117"/>
      <c r="AB22" s="166"/>
    </row>
    <row r="23" spans="1:28" s="104" customFormat="1" ht="18.75" customHeight="1" thickTop="1" thickBot="1">
      <c r="A23" s="214" t="s">
        <v>212</v>
      </c>
      <c r="B23" s="118" t="s">
        <v>40</v>
      </c>
      <c r="C23" s="117"/>
      <c r="D23" s="117"/>
      <c r="E23" s="117"/>
      <c r="F23" s="117"/>
      <c r="G23" s="117"/>
      <c r="H23" s="117"/>
      <c r="I23" s="117"/>
      <c r="J23" s="180"/>
      <c r="K23" s="218"/>
      <c r="L23" s="145" t="s">
        <v>40</v>
      </c>
      <c r="M23" s="146"/>
      <c r="N23" s="146"/>
      <c r="O23" s="146"/>
      <c r="P23" s="146"/>
      <c r="Q23" s="146"/>
      <c r="R23" s="146"/>
      <c r="S23" s="185"/>
      <c r="T23" s="180"/>
      <c r="U23" s="215"/>
      <c r="V23" s="120" t="s">
        <v>40</v>
      </c>
      <c r="W23" s="122"/>
      <c r="X23" s="122"/>
      <c r="Y23" s="121"/>
      <c r="Z23" s="122"/>
      <c r="AA23" s="122"/>
      <c r="AB23" s="166"/>
    </row>
    <row r="24" spans="1:28" s="104" customFormat="1" ht="18.75" customHeight="1" thickTop="1" thickBot="1">
      <c r="A24" s="215"/>
      <c r="B24" s="120" t="s">
        <v>41</v>
      </c>
      <c r="C24" s="122"/>
      <c r="D24" s="122"/>
      <c r="E24" s="122"/>
      <c r="F24" s="122"/>
      <c r="G24" s="122"/>
      <c r="H24" s="122"/>
      <c r="I24" s="122"/>
      <c r="J24" s="180"/>
      <c r="K24" s="201"/>
      <c r="L24" s="147" t="s">
        <v>41</v>
      </c>
      <c r="M24" s="148"/>
      <c r="N24" s="148"/>
      <c r="O24" s="148"/>
      <c r="P24" s="148"/>
      <c r="Q24" s="149" t="s">
        <v>205</v>
      </c>
      <c r="R24" s="149" t="s">
        <v>205</v>
      </c>
      <c r="S24" s="188"/>
      <c r="T24" s="166"/>
      <c r="U24" s="182"/>
      <c r="V24" s="166"/>
      <c r="W24" s="166"/>
      <c r="X24" s="166"/>
      <c r="Y24" s="166"/>
      <c r="Z24" s="166"/>
      <c r="AA24" s="166"/>
      <c r="AB24" s="166"/>
    </row>
    <row r="25" spans="1:28" s="102" customFormat="1" ht="18.75" thickTop="1">
      <c r="A25" s="166"/>
      <c r="B25" s="182"/>
      <c r="C25" s="181"/>
      <c r="D25" s="181"/>
      <c r="E25" s="181"/>
      <c r="F25" s="181"/>
      <c r="G25" s="181"/>
      <c r="H25" s="181"/>
      <c r="I25" s="181"/>
      <c r="J25" s="179"/>
      <c r="K25" s="183"/>
      <c r="L25" s="184"/>
      <c r="M25" s="185"/>
      <c r="N25" s="185"/>
      <c r="O25" s="185"/>
      <c r="P25" s="185"/>
      <c r="Q25" s="185"/>
      <c r="R25" s="185"/>
      <c r="S25" s="185"/>
      <c r="T25" s="179"/>
      <c r="U25" s="181"/>
      <c r="V25" s="186"/>
      <c r="W25" s="181"/>
      <c r="X25" s="181"/>
      <c r="Y25" s="181"/>
      <c r="Z25" s="181"/>
      <c r="AA25" s="179"/>
      <c r="AB25" s="179"/>
    </row>
    <row r="26" spans="1:28" s="104" customFormat="1" ht="12.6" customHeight="1">
      <c r="A26" s="202" t="s">
        <v>215</v>
      </c>
      <c r="B26" s="203"/>
      <c r="C26" s="101" t="s">
        <v>69</v>
      </c>
      <c r="D26" s="101" t="s">
        <v>70</v>
      </c>
      <c r="E26" s="103" t="s">
        <v>61</v>
      </c>
      <c r="F26" s="103" t="s">
        <v>71</v>
      </c>
      <c r="G26" s="101" t="s">
        <v>72</v>
      </c>
      <c r="H26" s="103" t="s">
        <v>62</v>
      </c>
      <c r="I26" s="166"/>
      <c r="J26" s="179"/>
      <c r="K26" s="204" t="s">
        <v>215</v>
      </c>
      <c r="L26" s="205"/>
      <c r="M26" s="136" t="s">
        <v>69</v>
      </c>
      <c r="N26" s="136" t="s">
        <v>70</v>
      </c>
      <c r="O26" s="136" t="s">
        <v>61</v>
      </c>
      <c r="P26" s="136" t="s">
        <v>71</v>
      </c>
      <c r="Q26" s="136" t="s">
        <v>72</v>
      </c>
      <c r="R26" s="136" t="s">
        <v>62</v>
      </c>
      <c r="S26" s="187"/>
      <c r="T26" s="179"/>
      <c r="U26" s="202" t="s">
        <v>215</v>
      </c>
      <c r="V26" s="203"/>
      <c r="W26" s="103" t="s">
        <v>73</v>
      </c>
      <c r="X26" s="101" t="s">
        <v>74</v>
      </c>
      <c r="Y26" s="103" t="s">
        <v>75</v>
      </c>
      <c r="Z26" s="101" t="s">
        <v>76</v>
      </c>
      <c r="AA26" s="101"/>
      <c r="AB26" s="166"/>
    </row>
    <row r="27" spans="1:28" s="104" customFormat="1" ht="12.6" customHeight="1">
      <c r="A27" s="206" t="s">
        <v>214</v>
      </c>
      <c r="B27" s="207"/>
      <c r="C27" s="105" t="s">
        <v>33</v>
      </c>
      <c r="D27" s="106" t="s">
        <v>67</v>
      </c>
      <c r="E27" s="106" t="s">
        <v>77</v>
      </c>
      <c r="F27" s="105" t="s">
        <v>33</v>
      </c>
      <c r="G27" s="105" t="s">
        <v>78</v>
      </c>
      <c r="H27" s="106" t="s">
        <v>225</v>
      </c>
      <c r="I27" s="166"/>
      <c r="J27" s="179"/>
      <c r="K27" s="208" t="s">
        <v>216</v>
      </c>
      <c r="L27" s="209"/>
      <c r="M27" s="138" t="s">
        <v>33</v>
      </c>
      <c r="N27" s="138" t="s">
        <v>38</v>
      </c>
      <c r="O27" s="138" t="s">
        <v>35</v>
      </c>
      <c r="P27" s="138" t="s">
        <v>33</v>
      </c>
      <c r="Q27" s="138" t="s">
        <v>79</v>
      </c>
      <c r="R27" s="138" t="s">
        <v>101</v>
      </c>
      <c r="S27" s="187"/>
      <c r="T27" s="179"/>
      <c r="U27" s="206"/>
      <c r="V27" s="207"/>
      <c r="W27" s="105"/>
      <c r="X27" s="105"/>
      <c r="Y27" s="106"/>
      <c r="Z27" s="105"/>
      <c r="AA27" s="105"/>
      <c r="AB27" s="166"/>
    </row>
    <row r="28" spans="1:28" s="104" customFormat="1" ht="40.5" customHeight="1" thickBot="1">
      <c r="A28" s="210">
        <v>4</v>
      </c>
      <c r="B28" s="211"/>
      <c r="C28" s="106"/>
      <c r="D28" s="106"/>
      <c r="E28" s="106"/>
      <c r="F28" s="106"/>
      <c r="G28" s="106"/>
      <c r="H28" s="106"/>
      <c r="I28" s="166"/>
      <c r="J28" s="166"/>
      <c r="K28" s="212">
        <v>4</v>
      </c>
      <c r="L28" s="213"/>
      <c r="M28" s="142"/>
      <c r="N28" s="142"/>
      <c r="O28" s="142"/>
      <c r="P28" s="142"/>
      <c r="Q28" s="142"/>
      <c r="R28" s="138"/>
      <c r="S28" s="185"/>
      <c r="T28" s="166"/>
      <c r="U28" s="216">
        <v>4</v>
      </c>
      <c r="V28" s="217"/>
      <c r="W28" s="106"/>
      <c r="X28" s="106"/>
      <c r="Y28" s="106"/>
      <c r="Z28" s="106"/>
      <c r="AA28" s="106"/>
      <c r="AB28" s="166"/>
    </row>
    <row r="29" spans="1:28" s="104" customFormat="1" ht="18.75" customHeight="1" thickTop="1" thickBot="1">
      <c r="A29" s="115"/>
      <c r="B29" s="114"/>
      <c r="C29" s="116"/>
      <c r="D29" s="116"/>
      <c r="E29" s="116"/>
      <c r="F29" s="116"/>
      <c r="G29" s="116"/>
      <c r="H29" s="116"/>
      <c r="I29" s="166"/>
      <c r="J29" s="166"/>
      <c r="K29" s="200" t="s">
        <v>212</v>
      </c>
      <c r="L29" s="143" t="s">
        <v>39</v>
      </c>
      <c r="M29" s="144"/>
      <c r="N29" s="144"/>
      <c r="O29" s="144"/>
      <c r="P29" s="144"/>
      <c r="Q29" s="144"/>
      <c r="R29" s="144"/>
      <c r="S29" s="188"/>
      <c r="T29" s="166"/>
      <c r="U29" s="214" t="s">
        <v>213</v>
      </c>
      <c r="V29" s="118" t="s">
        <v>39</v>
      </c>
      <c r="W29" s="117"/>
      <c r="X29" s="119"/>
      <c r="Y29" s="117"/>
      <c r="Z29" s="117"/>
      <c r="AA29" s="117"/>
      <c r="AB29" s="166"/>
    </row>
    <row r="30" spans="1:28" s="104" customFormat="1" ht="18.75" customHeight="1" thickTop="1" thickBot="1">
      <c r="A30" s="123" t="s">
        <v>213</v>
      </c>
      <c r="B30" s="124" t="s">
        <v>40</v>
      </c>
      <c r="C30" s="126"/>
      <c r="D30" s="125"/>
      <c r="E30" s="125"/>
      <c r="F30" s="125"/>
      <c r="G30" s="125"/>
      <c r="H30" s="125"/>
      <c r="I30" s="166"/>
      <c r="J30" s="180"/>
      <c r="K30" s="201"/>
      <c r="L30" s="147" t="s">
        <v>40</v>
      </c>
      <c r="M30" s="148"/>
      <c r="N30" s="148"/>
      <c r="O30" s="148"/>
      <c r="P30" s="148"/>
      <c r="Q30" s="148"/>
      <c r="R30" s="148"/>
      <c r="S30" s="185"/>
      <c r="T30" s="180"/>
      <c r="U30" s="215"/>
      <c r="V30" s="120" t="s">
        <v>40</v>
      </c>
      <c r="W30" s="122"/>
      <c r="X30" s="121"/>
      <c r="Y30" s="122"/>
      <c r="Z30" s="122"/>
      <c r="AA30" s="122"/>
      <c r="AB30" s="166"/>
    </row>
    <row r="31" spans="1:28" s="102" customFormat="1" ht="18.75" thickTop="1">
      <c r="A31" s="166"/>
      <c r="B31" s="182"/>
      <c r="C31" s="181"/>
      <c r="D31" s="181"/>
      <c r="E31" s="181"/>
      <c r="F31" s="181"/>
      <c r="G31" s="181"/>
      <c r="H31" s="181"/>
      <c r="I31" s="181"/>
      <c r="J31" s="179"/>
      <c r="K31" s="183"/>
      <c r="L31" s="184"/>
      <c r="M31" s="185"/>
      <c r="N31" s="185"/>
      <c r="O31" s="185"/>
      <c r="P31" s="185"/>
      <c r="Q31" s="185"/>
      <c r="R31" s="185"/>
      <c r="S31" s="185"/>
      <c r="T31" s="179"/>
      <c r="U31" s="181"/>
      <c r="V31" s="186"/>
      <c r="W31" s="181"/>
      <c r="X31" s="181"/>
      <c r="Y31" s="181"/>
      <c r="Z31" s="181"/>
      <c r="AA31" s="179"/>
      <c r="AB31" s="179"/>
    </row>
    <row r="32" spans="1:28" s="104" customFormat="1" ht="12.6" customHeight="1">
      <c r="A32" s="202" t="s">
        <v>215</v>
      </c>
      <c r="B32" s="203"/>
      <c r="C32" s="103" t="s">
        <v>192</v>
      </c>
      <c r="D32" s="101" t="s">
        <v>80</v>
      </c>
      <c r="E32" s="101" t="s">
        <v>81</v>
      </c>
      <c r="F32" s="101" t="s">
        <v>82</v>
      </c>
      <c r="G32" s="101" t="s">
        <v>83</v>
      </c>
      <c r="H32" s="103" t="s">
        <v>84</v>
      </c>
      <c r="I32" s="166"/>
      <c r="J32" s="179"/>
      <c r="K32" s="204" t="s">
        <v>215</v>
      </c>
      <c r="L32" s="205"/>
      <c r="M32" s="136" t="s">
        <v>192</v>
      </c>
      <c r="N32" s="136" t="s">
        <v>80</v>
      </c>
      <c r="O32" s="136" t="s">
        <v>85</v>
      </c>
      <c r="P32" s="136" t="s">
        <v>86</v>
      </c>
      <c r="Q32" s="136" t="s">
        <v>87</v>
      </c>
      <c r="R32" s="185"/>
      <c r="S32" s="187"/>
      <c r="T32" s="179"/>
      <c r="U32" s="166"/>
      <c r="V32" s="166"/>
      <c r="W32" s="166"/>
      <c r="X32" s="166"/>
      <c r="Y32" s="166"/>
      <c r="Z32" s="166"/>
      <c r="AA32" s="166"/>
      <c r="AB32" s="166"/>
    </row>
    <row r="33" spans="1:28" s="104" customFormat="1" ht="12.6" customHeight="1">
      <c r="A33" s="206" t="s">
        <v>214</v>
      </c>
      <c r="B33" s="207"/>
      <c r="C33" s="106" t="s">
        <v>249</v>
      </c>
      <c r="D33" s="105" t="s">
        <v>88</v>
      </c>
      <c r="E33" s="106" t="s">
        <v>67</v>
      </c>
      <c r="F33" s="105" t="s">
        <v>89</v>
      </c>
      <c r="G33" s="105" t="s">
        <v>90</v>
      </c>
      <c r="H33" s="106" t="s">
        <v>91</v>
      </c>
      <c r="I33" s="166"/>
      <c r="J33" s="179"/>
      <c r="K33" s="208" t="s">
        <v>216</v>
      </c>
      <c r="L33" s="209"/>
      <c r="M33" s="138" t="s">
        <v>36</v>
      </c>
      <c r="N33" s="138" t="s">
        <v>66</v>
      </c>
      <c r="O33" s="138" t="s">
        <v>66</v>
      </c>
      <c r="P33" s="138" t="s">
        <v>66</v>
      </c>
      <c r="Q33" s="138" t="s">
        <v>54</v>
      </c>
      <c r="R33" s="185"/>
      <c r="S33" s="187"/>
      <c r="T33" s="179"/>
      <c r="U33" s="166"/>
      <c r="V33" s="166"/>
      <c r="W33" s="166"/>
      <c r="X33" s="166"/>
      <c r="Y33" s="166"/>
      <c r="Z33" s="166"/>
      <c r="AA33" s="166"/>
      <c r="AB33" s="166"/>
    </row>
    <row r="34" spans="1:28" s="104" customFormat="1" ht="40.5" customHeight="1" thickBot="1">
      <c r="A34" s="210">
        <v>5</v>
      </c>
      <c r="B34" s="211"/>
      <c r="C34" s="106"/>
      <c r="D34" s="106"/>
      <c r="E34" s="106"/>
      <c r="F34" s="106"/>
      <c r="G34" s="106"/>
      <c r="H34" s="106"/>
      <c r="I34" s="166"/>
      <c r="J34" s="166"/>
      <c r="K34" s="212">
        <v>5</v>
      </c>
      <c r="L34" s="213"/>
      <c r="M34" s="138"/>
      <c r="N34" s="142"/>
      <c r="O34" s="142"/>
      <c r="P34" s="142"/>
      <c r="Q34" s="142"/>
      <c r="R34" s="185"/>
      <c r="S34" s="185"/>
      <c r="T34" s="166"/>
      <c r="U34" s="166"/>
      <c r="V34" s="166"/>
      <c r="W34" s="166"/>
      <c r="X34" s="166"/>
      <c r="Y34" s="166"/>
      <c r="Z34" s="166"/>
      <c r="AA34" s="166"/>
      <c r="AB34" s="166"/>
    </row>
    <row r="35" spans="1:28" s="104" customFormat="1" ht="18.75" customHeight="1" thickTop="1" thickBot="1">
      <c r="A35" s="115"/>
      <c r="B35" s="114"/>
      <c r="C35" s="116"/>
      <c r="D35" s="116"/>
      <c r="E35" s="116"/>
      <c r="F35" s="116"/>
      <c r="G35" s="116"/>
      <c r="H35" s="116"/>
      <c r="I35" s="166"/>
      <c r="J35" s="166"/>
      <c r="K35" s="200" t="s">
        <v>212</v>
      </c>
      <c r="L35" s="143" t="s">
        <v>39</v>
      </c>
      <c r="M35" s="144"/>
      <c r="N35" s="144"/>
      <c r="O35" s="144"/>
      <c r="P35" s="144"/>
      <c r="Q35" s="144"/>
      <c r="R35" s="185"/>
      <c r="S35" s="188"/>
      <c r="T35" s="166"/>
      <c r="U35" s="166"/>
      <c r="V35" s="166"/>
      <c r="W35" s="166"/>
      <c r="X35" s="166"/>
      <c r="Y35" s="166"/>
      <c r="Z35" s="166"/>
      <c r="AA35" s="166"/>
      <c r="AB35" s="166"/>
    </row>
    <row r="36" spans="1:28" s="104" customFormat="1" ht="18.75" customHeight="1" thickTop="1" thickBot="1">
      <c r="A36" s="123" t="s">
        <v>213</v>
      </c>
      <c r="B36" s="124" t="s">
        <v>40</v>
      </c>
      <c r="C36" s="126"/>
      <c r="D36" s="125"/>
      <c r="E36" s="125"/>
      <c r="F36" s="125"/>
      <c r="G36" s="125"/>
      <c r="H36" s="125"/>
      <c r="I36" s="166"/>
      <c r="J36" s="180"/>
      <c r="K36" s="201"/>
      <c r="L36" s="147" t="s">
        <v>40</v>
      </c>
      <c r="M36" s="148"/>
      <c r="N36" s="148"/>
      <c r="O36" s="148"/>
      <c r="P36" s="148"/>
      <c r="Q36" s="148"/>
      <c r="R36" s="185"/>
      <c r="S36" s="185"/>
      <c r="T36" s="180"/>
      <c r="U36" s="166"/>
      <c r="V36" s="166"/>
      <c r="W36" s="166"/>
      <c r="X36" s="166"/>
      <c r="Y36" s="166"/>
      <c r="Z36" s="166"/>
      <c r="AA36" s="166"/>
      <c r="AB36" s="166"/>
    </row>
    <row r="37" spans="1:28" s="102" customFormat="1" ht="18.75" thickTop="1">
      <c r="A37" s="166"/>
      <c r="B37" s="182"/>
      <c r="C37" s="181"/>
      <c r="D37" s="181"/>
      <c r="E37" s="181"/>
      <c r="F37" s="181"/>
      <c r="G37" s="181"/>
      <c r="H37" s="181"/>
      <c r="I37" s="181"/>
      <c r="J37" s="179"/>
      <c r="K37" s="183"/>
      <c r="L37" s="184"/>
      <c r="M37" s="185"/>
      <c r="N37" s="185"/>
      <c r="O37" s="185"/>
      <c r="P37" s="185"/>
      <c r="Q37" s="185"/>
      <c r="R37" s="185"/>
      <c r="S37" s="185"/>
      <c r="T37" s="179"/>
      <c r="U37" s="181"/>
      <c r="V37" s="186"/>
      <c r="W37" s="181"/>
      <c r="X37" s="181"/>
      <c r="Y37" s="181"/>
      <c r="Z37" s="181"/>
      <c r="AA37" s="179"/>
      <c r="AB37" s="179"/>
    </row>
    <row r="38" spans="1:28" s="104" customFormat="1" ht="12.6" customHeight="1">
      <c r="A38" s="202" t="s">
        <v>215</v>
      </c>
      <c r="B38" s="203"/>
      <c r="C38" s="101" t="s">
        <v>193</v>
      </c>
      <c r="D38" s="101" t="s">
        <v>92</v>
      </c>
      <c r="E38" s="101" t="s">
        <v>194</v>
      </c>
      <c r="F38" s="101" t="s">
        <v>195</v>
      </c>
      <c r="G38" s="101" t="s">
        <v>93</v>
      </c>
      <c r="H38" s="181"/>
      <c r="I38" s="166"/>
      <c r="J38" s="179"/>
      <c r="K38" s="204" t="s">
        <v>215</v>
      </c>
      <c r="L38" s="205"/>
      <c r="M38" s="137" t="s">
        <v>193</v>
      </c>
      <c r="N38" s="137" t="s">
        <v>92</v>
      </c>
      <c r="O38" s="137" t="s">
        <v>194</v>
      </c>
      <c r="P38" s="137" t="s">
        <v>195</v>
      </c>
      <c r="Q38" s="137" t="s">
        <v>93</v>
      </c>
      <c r="R38" s="185"/>
      <c r="S38" s="187"/>
      <c r="T38" s="179"/>
      <c r="U38" s="166"/>
      <c r="V38" s="166"/>
      <c r="W38" s="166"/>
      <c r="X38" s="166"/>
      <c r="Y38" s="166"/>
      <c r="Z38" s="166"/>
      <c r="AA38" s="166"/>
      <c r="AB38" s="166"/>
    </row>
    <row r="39" spans="1:28" s="104" customFormat="1" ht="12.6" customHeight="1">
      <c r="A39" s="206" t="s">
        <v>214</v>
      </c>
      <c r="B39" s="207"/>
      <c r="C39" s="105" t="s">
        <v>37</v>
      </c>
      <c r="D39" s="105" t="s">
        <v>66</v>
      </c>
      <c r="E39" s="105" t="s">
        <v>31</v>
      </c>
      <c r="F39" s="105" t="s">
        <v>94</v>
      </c>
      <c r="G39" s="105" t="s">
        <v>95</v>
      </c>
      <c r="H39" s="181"/>
      <c r="I39" s="166"/>
      <c r="J39" s="179"/>
      <c r="K39" s="208" t="s">
        <v>216</v>
      </c>
      <c r="L39" s="209"/>
      <c r="M39" s="138" t="s">
        <v>37</v>
      </c>
      <c r="N39" s="138" t="s">
        <v>66</v>
      </c>
      <c r="O39" s="138" t="s">
        <v>37</v>
      </c>
      <c r="P39" s="138" t="s">
        <v>38</v>
      </c>
      <c r="Q39" s="138" t="s">
        <v>35</v>
      </c>
      <c r="R39" s="185"/>
      <c r="S39" s="187"/>
      <c r="T39" s="179"/>
      <c r="U39" s="166"/>
      <c r="V39" s="166"/>
      <c r="W39" s="166"/>
      <c r="X39" s="166"/>
      <c r="Y39" s="166"/>
      <c r="Z39" s="166"/>
      <c r="AA39" s="166"/>
      <c r="AB39" s="166"/>
    </row>
    <row r="40" spans="1:28" s="104" customFormat="1" ht="40.5" customHeight="1" thickBot="1">
      <c r="A40" s="210">
        <v>6</v>
      </c>
      <c r="B40" s="211"/>
      <c r="C40" s="106"/>
      <c r="D40" s="106"/>
      <c r="E40" s="106"/>
      <c r="F40" s="106"/>
      <c r="G40" s="106"/>
      <c r="H40" s="181"/>
      <c r="I40" s="166"/>
      <c r="J40" s="166"/>
      <c r="K40" s="212">
        <v>6</v>
      </c>
      <c r="L40" s="213"/>
      <c r="M40" s="142"/>
      <c r="N40" s="142"/>
      <c r="O40" s="142"/>
      <c r="P40" s="142"/>
      <c r="Q40" s="142"/>
      <c r="R40" s="185"/>
      <c r="S40" s="185"/>
      <c r="T40" s="166"/>
      <c r="U40" s="166"/>
      <c r="V40" s="166"/>
      <c r="W40" s="166"/>
      <c r="X40" s="166"/>
      <c r="Y40" s="166"/>
      <c r="Z40" s="166"/>
      <c r="AA40" s="166"/>
      <c r="AB40" s="166"/>
    </row>
    <row r="41" spans="1:28" s="104" customFormat="1" ht="18.75" customHeight="1" thickTop="1" thickBot="1">
      <c r="A41" s="115"/>
      <c r="B41" s="114"/>
      <c r="C41" s="116"/>
      <c r="D41" s="116"/>
      <c r="E41" s="116"/>
      <c r="F41" s="116"/>
      <c r="G41" s="116"/>
      <c r="H41" s="181"/>
      <c r="I41" s="166"/>
      <c r="J41" s="166"/>
      <c r="K41" s="200" t="s">
        <v>212</v>
      </c>
      <c r="L41" s="143" t="s">
        <v>39</v>
      </c>
      <c r="M41" s="144"/>
      <c r="N41" s="144"/>
      <c r="O41" s="144"/>
      <c r="P41" s="144"/>
      <c r="Q41" s="144"/>
      <c r="R41" s="185"/>
      <c r="S41" s="188"/>
      <c r="T41" s="166"/>
      <c r="U41" s="166"/>
      <c r="V41" s="166"/>
      <c r="W41" s="166"/>
      <c r="X41" s="166"/>
      <c r="Y41" s="166"/>
      <c r="Z41" s="166"/>
      <c r="AA41" s="166"/>
      <c r="AB41" s="166"/>
    </row>
    <row r="42" spans="1:28" s="104" customFormat="1" ht="18.75" customHeight="1" thickTop="1" thickBot="1">
      <c r="A42" s="123" t="s">
        <v>213</v>
      </c>
      <c r="B42" s="124" t="s">
        <v>40</v>
      </c>
      <c r="C42" s="126"/>
      <c r="D42" s="125"/>
      <c r="E42" s="125"/>
      <c r="F42" s="125"/>
      <c r="G42" s="125"/>
      <c r="H42" s="181"/>
      <c r="I42" s="166"/>
      <c r="J42" s="180"/>
      <c r="K42" s="201"/>
      <c r="L42" s="147" t="s">
        <v>40</v>
      </c>
      <c r="M42" s="148"/>
      <c r="N42" s="148"/>
      <c r="O42" s="148"/>
      <c r="P42" s="148"/>
      <c r="Q42" s="148"/>
      <c r="R42" s="185"/>
      <c r="S42" s="185"/>
      <c r="T42" s="180"/>
      <c r="U42" s="166"/>
      <c r="V42" s="166"/>
      <c r="W42" s="166"/>
      <c r="X42" s="166"/>
      <c r="Y42" s="166"/>
      <c r="Z42" s="166"/>
      <c r="AA42" s="166"/>
      <c r="AB42" s="166"/>
    </row>
    <row r="43" spans="1:28" s="102" customFormat="1" ht="18.75" thickTop="1">
      <c r="A43" s="166"/>
      <c r="B43" s="182"/>
      <c r="C43" s="181"/>
      <c r="D43" s="181"/>
      <c r="E43" s="181"/>
      <c r="F43" s="181"/>
      <c r="G43" s="181"/>
      <c r="H43" s="181"/>
      <c r="I43" s="181"/>
      <c r="J43" s="179"/>
      <c r="K43" s="183"/>
      <c r="L43" s="184"/>
      <c r="M43" s="185"/>
      <c r="N43" s="185"/>
      <c r="O43" s="185"/>
      <c r="P43" s="185"/>
      <c r="Q43" s="185"/>
      <c r="R43" s="185"/>
      <c r="S43" s="185"/>
      <c r="T43" s="179"/>
      <c r="U43" s="181"/>
      <c r="V43" s="186"/>
      <c r="W43" s="181"/>
      <c r="X43" s="181"/>
      <c r="Y43" s="181"/>
      <c r="Z43" s="181"/>
      <c r="AA43" s="179"/>
      <c r="AB43" s="179"/>
    </row>
    <row r="44" spans="1:28" s="104" customFormat="1" ht="12.6" customHeight="1">
      <c r="A44" s="202" t="s">
        <v>215</v>
      </c>
      <c r="B44" s="203"/>
      <c r="C44" s="101" t="s">
        <v>96</v>
      </c>
      <c r="D44" s="101" t="s">
        <v>97</v>
      </c>
      <c r="E44" s="101" t="s">
        <v>196</v>
      </c>
      <c r="F44" s="103" t="s">
        <v>197</v>
      </c>
      <c r="G44" s="103" t="s">
        <v>51</v>
      </c>
      <c r="H44" s="103" t="s">
        <v>98</v>
      </c>
      <c r="I44" s="166"/>
      <c r="J44" s="179"/>
      <c r="K44" s="204" t="s">
        <v>215</v>
      </c>
      <c r="L44" s="205"/>
      <c r="M44" s="136" t="s">
        <v>96</v>
      </c>
      <c r="N44" s="136" t="s">
        <v>97</v>
      </c>
      <c r="O44" s="136" t="s">
        <v>196</v>
      </c>
      <c r="P44" s="136" t="s">
        <v>197</v>
      </c>
      <c r="Q44" s="136" t="s">
        <v>51</v>
      </c>
      <c r="R44" s="136" t="s">
        <v>98</v>
      </c>
      <c r="S44" s="187"/>
      <c r="T44" s="166"/>
      <c r="U44" s="166"/>
      <c r="V44" s="166"/>
      <c r="W44" s="166"/>
      <c r="X44" s="166"/>
      <c r="Y44" s="166"/>
      <c r="Z44" s="166"/>
      <c r="AA44" s="166"/>
      <c r="AB44" s="166"/>
    </row>
    <row r="45" spans="1:28" s="104" customFormat="1" ht="12.6" customHeight="1">
      <c r="A45" s="206" t="s">
        <v>214</v>
      </c>
      <c r="B45" s="207"/>
      <c r="C45" s="105" t="s">
        <v>99</v>
      </c>
      <c r="D45" s="105" t="s">
        <v>100</v>
      </c>
      <c r="E45" s="106" t="s">
        <v>36</v>
      </c>
      <c r="F45" s="105" t="s">
        <v>100</v>
      </c>
      <c r="G45" s="105" t="s">
        <v>66</v>
      </c>
      <c r="H45" s="105" t="s">
        <v>37</v>
      </c>
      <c r="I45" s="166"/>
      <c r="J45" s="179"/>
      <c r="K45" s="208" t="s">
        <v>216</v>
      </c>
      <c r="L45" s="209"/>
      <c r="M45" s="138" t="s">
        <v>101</v>
      </c>
      <c r="N45" s="138" t="s">
        <v>79</v>
      </c>
      <c r="O45" s="138" t="s">
        <v>36</v>
      </c>
      <c r="P45" s="138" t="s">
        <v>79</v>
      </c>
      <c r="Q45" s="138" t="s">
        <v>66</v>
      </c>
      <c r="R45" s="138" t="s">
        <v>37</v>
      </c>
      <c r="S45" s="187"/>
      <c r="T45" s="166"/>
      <c r="U45" s="166"/>
      <c r="V45" s="166"/>
      <c r="W45" s="166"/>
      <c r="X45" s="166"/>
      <c r="Y45" s="166"/>
      <c r="Z45" s="166"/>
      <c r="AA45" s="166"/>
      <c r="AB45" s="166"/>
    </row>
    <row r="46" spans="1:28" s="104" customFormat="1" ht="40.5" customHeight="1" thickBot="1">
      <c r="A46" s="210">
        <v>7</v>
      </c>
      <c r="B46" s="211"/>
      <c r="C46" s="106"/>
      <c r="D46" s="106"/>
      <c r="E46" s="106"/>
      <c r="F46" s="106"/>
      <c r="G46" s="106"/>
      <c r="H46" s="106"/>
      <c r="I46" s="166"/>
      <c r="J46" s="166"/>
      <c r="K46" s="212">
        <v>7</v>
      </c>
      <c r="L46" s="213"/>
      <c r="M46" s="142"/>
      <c r="N46" s="142"/>
      <c r="O46" s="142"/>
      <c r="P46" s="142"/>
      <c r="Q46" s="142"/>
      <c r="R46" s="142"/>
      <c r="S46" s="185"/>
      <c r="T46" s="166"/>
      <c r="U46" s="166"/>
      <c r="V46" s="166"/>
      <c r="W46" s="166"/>
      <c r="X46" s="166"/>
      <c r="Y46" s="166"/>
      <c r="Z46" s="166"/>
      <c r="AA46" s="166"/>
      <c r="AB46" s="166"/>
    </row>
    <row r="47" spans="1:28" s="104" customFormat="1" ht="18.75" customHeight="1" thickTop="1" thickBot="1">
      <c r="A47" s="115"/>
      <c r="B47" s="114"/>
      <c r="C47" s="116"/>
      <c r="D47" s="116"/>
      <c r="E47" s="116"/>
      <c r="F47" s="116"/>
      <c r="G47" s="116"/>
      <c r="H47" s="116"/>
      <c r="I47" s="166"/>
      <c r="J47" s="166"/>
      <c r="K47" s="200" t="s">
        <v>212</v>
      </c>
      <c r="L47" s="143" t="s">
        <v>39</v>
      </c>
      <c r="M47" s="144"/>
      <c r="N47" s="144"/>
      <c r="O47" s="144"/>
      <c r="P47" s="144"/>
      <c r="Q47" s="144"/>
      <c r="R47" s="144"/>
      <c r="S47" s="188"/>
      <c r="T47" s="166"/>
      <c r="U47" s="166"/>
      <c r="V47" s="166"/>
      <c r="W47" s="166"/>
      <c r="X47" s="166"/>
      <c r="Y47" s="166"/>
      <c r="Z47" s="166"/>
      <c r="AA47" s="166"/>
      <c r="AB47" s="166"/>
    </row>
    <row r="48" spans="1:28" s="104" customFormat="1" ht="18.75" customHeight="1" thickTop="1" thickBot="1">
      <c r="A48" s="123" t="s">
        <v>213</v>
      </c>
      <c r="B48" s="124" t="s">
        <v>40</v>
      </c>
      <c r="C48" s="126"/>
      <c r="D48" s="125"/>
      <c r="E48" s="125"/>
      <c r="F48" s="125"/>
      <c r="G48" s="125"/>
      <c r="H48" s="125"/>
      <c r="I48" s="166"/>
      <c r="J48" s="180"/>
      <c r="K48" s="201"/>
      <c r="L48" s="147" t="s">
        <v>40</v>
      </c>
      <c r="M48" s="148"/>
      <c r="N48" s="148"/>
      <c r="O48" s="148"/>
      <c r="P48" s="148"/>
      <c r="Q48" s="148"/>
      <c r="R48" s="148"/>
      <c r="S48" s="185"/>
      <c r="T48" s="166"/>
      <c r="U48" s="166"/>
      <c r="V48" s="166"/>
      <c r="W48" s="166"/>
      <c r="X48" s="166"/>
      <c r="Y48" s="166"/>
      <c r="Z48" s="166"/>
      <c r="AA48" s="166"/>
      <c r="AB48" s="166"/>
    </row>
    <row r="49" spans="1:28" s="102" customFormat="1" ht="18.75" thickTop="1">
      <c r="A49" s="166"/>
      <c r="B49" s="182"/>
      <c r="C49" s="181"/>
      <c r="D49" s="181"/>
      <c r="E49" s="181"/>
      <c r="F49" s="181"/>
      <c r="G49" s="181"/>
      <c r="H49" s="181"/>
      <c r="I49" s="181"/>
      <c r="J49" s="179"/>
      <c r="K49" s="183"/>
      <c r="L49" s="184"/>
      <c r="M49" s="185"/>
      <c r="N49" s="185"/>
      <c r="O49" s="185"/>
      <c r="P49" s="185"/>
      <c r="Q49" s="185"/>
      <c r="R49" s="185"/>
      <c r="S49" s="185"/>
      <c r="T49" s="179"/>
      <c r="U49" s="181"/>
      <c r="V49" s="186"/>
      <c r="W49" s="181"/>
      <c r="X49" s="181"/>
      <c r="Y49" s="181"/>
      <c r="Z49" s="181"/>
      <c r="AA49" s="179"/>
      <c r="AB49" s="179"/>
    </row>
    <row r="50" spans="1:28" s="104" customFormat="1" ht="12.6" customHeight="1">
      <c r="A50" s="202" t="s">
        <v>215</v>
      </c>
      <c r="B50" s="203"/>
      <c r="C50" s="101" t="s">
        <v>201</v>
      </c>
      <c r="D50" s="101" t="s">
        <v>102</v>
      </c>
      <c r="E50" s="101" t="s">
        <v>65</v>
      </c>
      <c r="F50" s="101" t="s">
        <v>73</v>
      </c>
      <c r="G50" s="103" t="s">
        <v>103</v>
      </c>
      <c r="H50" s="101" t="s">
        <v>104</v>
      </c>
      <c r="I50" s="166"/>
      <c r="J50" s="179"/>
      <c r="K50" s="204" t="s">
        <v>215</v>
      </c>
      <c r="L50" s="205"/>
      <c r="M50" s="136" t="s">
        <v>105</v>
      </c>
      <c r="N50" s="136" t="s">
        <v>102</v>
      </c>
      <c r="O50" s="136" t="s">
        <v>65</v>
      </c>
      <c r="P50" s="136" t="s">
        <v>73</v>
      </c>
      <c r="Q50" s="136" t="s">
        <v>103</v>
      </c>
      <c r="R50" s="136" t="s">
        <v>104</v>
      </c>
      <c r="S50" s="187"/>
      <c r="T50" s="166"/>
      <c r="U50" s="166"/>
      <c r="V50" s="166"/>
      <c r="W50" s="166"/>
      <c r="X50" s="166"/>
      <c r="Y50" s="166"/>
      <c r="Z50" s="166"/>
      <c r="AA50" s="166"/>
      <c r="AB50" s="166"/>
    </row>
    <row r="51" spans="1:28" s="104" customFormat="1" ht="12.6" customHeight="1">
      <c r="A51" s="206" t="s">
        <v>214</v>
      </c>
      <c r="B51" s="207"/>
      <c r="C51" s="106" t="s">
        <v>36</v>
      </c>
      <c r="D51" s="105" t="s">
        <v>54</v>
      </c>
      <c r="E51" s="106" t="s">
        <v>68</v>
      </c>
      <c r="F51" s="105" t="s">
        <v>202</v>
      </c>
      <c r="G51" s="105" t="s">
        <v>78</v>
      </c>
      <c r="H51" s="106" t="s">
        <v>68</v>
      </c>
      <c r="I51" s="166"/>
      <c r="J51" s="179"/>
      <c r="K51" s="208" t="s">
        <v>216</v>
      </c>
      <c r="L51" s="209"/>
      <c r="M51" s="138" t="s">
        <v>36</v>
      </c>
      <c r="N51" s="138" t="s">
        <v>54</v>
      </c>
      <c r="O51" s="138" t="s">
        <v>106</v>
      </c>
      <c r="P51" s="138" t="s">
        <v>106</v>
      </c>
      <c r="Q51" s="138" t="s">
        <v>54</v>
      </c>
      <c r="R51" s="138" t="s">
        <v>33</v>
      </c>
      <c r="S51" s="187"/>
      <c r="T51" s="166"/>
      <c r="U51" s="166"/>
      <c r="V51" s="166"/>
      <c r="W51" s="166"/>
      <c r="X51" s="166"/>
      <c r="Y51" s="166"/>
      <c r="Z51" s="166"/>
      <c r="AA51" s="166"/>
      <c r="AB51" s="166"/>
    </row>
    <row r="52" spans="1:28" s="104" customFormat="1" ht="40.5" customHeight="1" thickBot="1">
      <c r="A52" s="210">
        <v>8</v>
      </c>
      <c r="B52" s="211"/>
      <c r="C52" s="106"/>
      <c r="D52" s="106"/>
      <c r="E52" s="106"/>
      <c r="F52" s="106"/>
      <c r="G52" s="106"/>
      <c r="H52" s="106"/>
      <c r="I52" s="166"/>
      <c r="J52" s="166"/>
      <c r="K52" s="212">
        <v>8</v>
      </c>
      <c r="L52" s="213"/>
      <c r="M52" s="142"/>
      <c r="N52" s="142"/>
      <c r="O52" s="142"/>
      <c r="P52" s="142"/>
      <c r="Q52" s="142"/>
      <c r="R52" s="142"/>
      <c r="S52" s="185"/>
      <c r="T52" s="166"/>
      <c r="U52" s="166"/>
      <c r="V52" s="166"/>
      <c r="W52" s="166"/>
      <c r="X52" s="166"/>
      <c r="Y52" s="166"/>
      <c r="Z52" s="166"/>
      <c r="AA52" s="166"/>
      <c r="AB52" s="166"/>
    </row>
    <row r="53" spans="1:28" s="104" customFormat="1" ht="18.75" customHeight="1" thickTop="1" thickBot="1">
      <c r="A53" s="115"/>
      <c r="B53" s="114"/>
      <c r="C53" s="116"/>
      <c r="D53" s="116"/>
      <c r="E53" s="116"/>
      <c r="F53" s="116"/>
      <c r="G53" s="116"/>
      <c r="H53" s="116"/>
      <c r="I53" s="166"/>
      <c r="J53" s="166"/>
      <c r="K53" s="200" t="s">
        <v>212</v>
      </c>
      <c r="L53" s="143" t="s">
        <v>39</v>
      </c>
      <c r="M53" s="144"/>
      <c r="N53" s="144"/>
      <c r="O53" s="144"/>
      <c r="P53" s="144"/>
      <c r="Q53" s="144"/>
      <c r="R53" s="144"/>
      <c r="S53" s="188"/>
      <c r="T53" s="166"/>
      <c r="U53" s="166"/>
      <c r="V53" s="166"/>
      <c r="W53" s="166"/>
      <c r="X53" s="166"/>
      <c r="Y53" s="166"/>
      <c r="Z53" s="166"/>
      <c r="AA53" s="166"/>
      <c r="AB53" s="166"/>
    </row>
    <row r="54" spans="1:28" s="104" customFormat="1" ht="18.75" customHeight="1" thickTop="1" thickBot="1">
      <c r="A54" s="123" t="s">
        <v>213</v>
      </c>
      <c r="B54" s="124" t="s">
        <v>40</v>
      </c>
      <c r="C54" s="126"/>
      <c r="D54" s="125"/>
      <c r="E54" s="125"/>
      <c r="F54" s="125"/>
      <c r="G54" s="125"/>
      <c r="H54" s="125"/>
      <c r="I54" s="166"/>
      <c r="J54" s="180"/>
      <c r="K54" s="201"/>
      <c r="L54" s="147" t="s">
        <v>40</v>
      </c>
      <c r="M54" s="148"/>
      <c r="N54" s="148"/>
      <c r="O54" s="148"/>
      <c r="P54" s="148"/>
      <c r="Q54" s="148"/>
      <c r="R54" s="148"/>
      <c r="S54" s="185"/>
      <c r="T54" s="166"/>
      <c r="U54" s="166"/>
      <c r="V54" s="166"/>
      <c r="W54" s="166"/>
      <c r="X54" s="166"/>
      <c r="Y54" s="166"/>
      <c r="Z54" s="166"/>
      <c r="AA54" s="166"/>
      <c r="AB54" s="166"/>
    </row>
    <row r="55" spans="1:28" s="102" customFormat="1" ht="18.75" thickTop="1">
      <c r="A55" s="166"/>
      <c r="B55" s="182"/>
      <c r="C55" s="181"/>
      <c r="D55" s="181"/>
      <c r="E55" s="181"/>
      <c r="F55" s="181"/>
      <c r="G55" s="181"/>
      <c r="H55" s="181"/>
      <c r="I55" s="181"/>
      <c r="J55" s="179"/>
      <c r="K55" s="183"/>
      <c r="L55" s="184"/>
      <c r="M55" s="185"/>
      <c r="N55" s="185"/>
      <c r="O55" s="185"/>
      <c r="P55" s="185"/>
      <c r="Q55" s="185"/>
      <c r="R55" s="185"/>
      <c r="S55" s="185"/>
      <c r="T55" s="179"/>
      <c r="U55" s="181"/>
      <c r="V55" s="186"/>
      <c r="W55" s="181"/>
      <c r="X55" s="181"/>
      <c r="Y55" s="181"/>
      <c r="Z55" s="181"/>
      <c r="AA55" s="179"/>
      <c r="AB55" s="179"/>
    </row>
    <row r="56" spans="1:28" s="104" customFormat="1" ht="12.6" customHeight="1">
      <c r="A56" s="202" t="s">
        <v>215</v>
      </c>
      <c r="B56" s="203"/>
      <c r="C56" s="101" t="s">
        <v>74</v>
      </c>
      <c r="D56" s="101" t="s">
        <v>75</v>
      </c>
      <c r="E56" s="101" t="s">
        <v>107</v>
      </c>
      <c r="F56" s="101" t="s">
        <v>108</v>
      </c>
      <c r="G56" s="101" t="s">
        <v>109</v>
      </c>
      <c r="H56" s="101" t="s">
        <v>110</v>
      </c>
      <c r="I56" s="166"/>
      <c r="J56" s="179"/>
      <c r="K56" s="204" t="s">
        <v>215</v>
      </c>
      <c r="L56" s="205"/>
      <c r="M56" s="136" t="s">
        <v>74</v>
      </c>
      <c r="N56" s="137" t="s">
        <v>75</v>
      </c>
      <c r="O56" s="137" t="s">
        <v>107</v>
      </c>
      <c r="P56" s="137" t="s">
        <v>108</v>
      </c>
      <c r="Q56" s="136" t="s">
        <v>109</v>
      </c>
      <c r="R56" s="137" t="s">
        <v>182</v>
      </c>
      <c r="S56" s="187"/>
      <c r="T56" s="166"/>
      <c r="U56" s="166"/>
      <c r="V56" s="166"/>
      <c r="W56" s="166"/>
      <c r="X56" s="166"/>
      <c r="Y56" s="166"/>
      <c r="Z56" s="166"/>
      <c r="AA56" s="166"/>
      <c r="AB56" s="166"/>
    </row>
    <row r="57" spans="1:28" s="104" customFormat="1" ht="12.6" customHeight="1">
      <c r="A57" s="206" t="s">
        <v>214</v>
      </c>
      <c r="B57" s="207"/>
      <c r="C57" s="105" t="s">
        <v>111</v>
      </c>
      <c r="D57" s="105" t="s">
        <v>226</v>
      </c>
      <c r="E57" s="106" t="s">
        <v>68</v>
      </c>
      <c r="F57" s="106" t="s">
        <v>90</v>
      </c>
      <c r="G57" s="105" t="s">
        <v>112</v>
      </c>
      <c r="H57" s="105" t="s">
        <v>113</v>
      </c>
      <c r="I57" s="166"/>
      <c r="J57" s="179"/>
      <c r="K57" s="208" t="s">
        <v>216</v>
      </c>
      <c r="L57" s="209"/>
      <c r="M57" s="138" t="s">
        <v>38</v>
      </c>
      <c r="N57" s="138" t="s">
        <v>38</v>
      </c>
      <c r="O57" s="138" t="s">
        <v>35</v>
      </c>
      <c r="P57" s="138" t="s">
        <v>37</v>
      </c>
      <c r="Q57" s="138" t="s">
        <v>54</v>
      </c>
      <c r="R57" s="138" t="s">
        <v>38</v>
      </c>
      <c r="S57" s="187"/>
      <c r="T57" s="166"/>
      <c r="U57" s="166"/>
      <c r="V57" s="166"/>
      <c r="W57" s="166"/>
      <c r="X57" s="166"/>
      <c r="Y57" s="166"/>
      <c r="Z57" s="166"/>
      <c r="AA57" s="166"/>
      <c r="AB57" s="166"/>
    </row>
    <row r="58" spans="1:28" s="104" customFormat="1" ht="40.5" customHeight="1" thickBot="1">
      <c r="A58" s="210">
        <v>9</v>
      </c>
      <c r="B58" s="211"/>
      <c r="C58" s="106"/>
      <c r="D58" s="106"/>
      <c r="E58" s="106"/>
      <c r="F58" s="106"/>
      <c r="G58" s="106"/>
      <c r="H58" s="106"/>
      <c r="I58" s="166"/>
      <c r="J58" s="166"/>
      <c r="K58" s="212">
        <v>9</v>
      </c>
      <c r="L58" s="213"/>
      <c r="M58" s="142"/>
      <c r="N58" s="138"/>
      <c r="O58" s="142"/>
      <c r="P58" s="142"/>
      <c r="Q58" s="142"/>
      <c r="R58" s="138"/>
      <c r="S58" s="185"/>
      <c r="T58" s="166"/>
      <c r="U58" s="166"/>
      <c r="V58" s="166"/>
      <c r="W58" s="166"/>
      <c r="X58" s="166"/>
      <c r="Y58" s="166"/>
      <c r="Z58" s="166"/>
      <c r="AA58" s="166"/>
      <c r="AB58" s="166"/>
    </row>
    <row r="59" spans="1:28" s="104" customFormat="1" ht="18.75" customHeight="1" thickTop="1" thickBot="1">
      <c r="A59" s="115"/>
      <c r="B59" s="114"/>
      <c r="C59" s="116"/>
      <c r="D59" s="116"/>
      <c r="E59" s="116"/>
      <c r="F59" s="116"/>
      <c r="G59" s="116"/>
      <c r="H59" s="116"/>
      <c r="I59" s="166"/>
      <c r="J59" s="166"/>
      <c r="K59" s="200" t="s">
        <v>212</v>
      </c>
      <c r="L59" s="143" t="s">
        <v>39</v>
      </c>
      <c r="M59" s="144"/>
      <c r="N59" s="144"/>
      <c r="O59" s="144"/>
      <c r="P59" s="144"/>
      <c r="Q59" s="144"/>
      <c r="R59" s="144"/>
      <c r="S59" s="188"/>
      <c r="T59" s="166"/>
      <c r="U59" s="166"/>
      <c r="V59" s="166"/>
      <c r="W59" s="166"/>
      <c r="X59" s="166"/>
      <c r="Y59" s="166"/>
      <c r="Z59" s="166"/>
      <c r="AA59" s="166"/>
      <c r="AB59" s="166"/>
    </row>
    <row r="60" spans="1:28" s="104" customFormat="1" ht="18.75" customHeight="1" thickTop="1" thickBot="1">
      <c r="A60" s="123" t="s">
        <v>213</v>
      </c>
      <c r="B60" s="124" t="s">
        <v>40</v>
      </c>
      <c r="C60" s="126"/>
      <c r="D60" s="125"/>
      <c r="E60" s="125"/>
      <c r="F60" s="125"/>
      <c r="G60" s="125"/>
      <c r="H60" s="125"/>
      <c r="I60" s="166"/>
      <c r="J60" s="180"/>
      <c r="K60" s="201"/>
      <c r="L60" s="147" t="s">
        <v>40</v>
      </c>
      <c r="M60" s="148"/>
      <c r="N60" s="148"/>
      <c r="O60" s="148"/>
      <c r="P60" s="148"/>
      <c r="Q60" s="148"/>
      <c r="R60" s="148"/>
      <c r="S60" s="185"/>
      <c r="T60" s="166"/>
      <c r="U60" s="166"/>
      <c r="V60" s="166"/>
      <c r="W60" s="166"/>
      <c r="X60" s="166"/>
      <c r="Y60" s="166"/>
      <c r="Z60" s="166"/>
      <c r="AA60" s="166"/>
      <c r="AB60" s="166"/>
    </row>
    <row r="61" spans="1:28" s="102" customFormat="1" ht="18.75" thickTop="1">
      <c r="A61" s="166"/>
      <c r="B61" s="182"/>
      <c r="C61" s="181"/>
      <c r="D61" s="181"/>
      <c r="E61" s="181"/>
      <c r="F61" s="181"/>
      <c r="G61" s="181"/>
      <c r="H61" s="181"/>
      <c r="I61" s="181"/>
      <c r="J61" s="179"/>
      <c r="K61" s="183"/>
      <c r="L61" s="184"/>
      <c r="M61" s="185"/>
      <c r="N61" s="185"/>
      <c r="O61" s="185"/>
      <c r="P61" s="185"/>
      <c r="Q61" s="185"/>
      <c r="R61" s="185"/>
      <c r="S61" s="185"/>
      <c r="T61" s="179"/>
      <c r="U61" s="181"/>
      <c r="V61" s="186"/>
      <c r="W61" s="181"/>
      <c r="X61" s="181"/>
      <c r="Y61" s="181"/>
      <c r="Z61" s="181"/>
      <c r="AA61" s="179"/>
      <c r="AB61" s="179"/>
    </row>
    <row r="62" spans="1:28" s="104" customFormat="1" ht="12.6" customHeight="1">
      <c r="A62" s="202" t="s">
        <v>215</v>
      </c>
      <c r="B62" s="203"/>
      <c r="C62" s="101" t="s">
        <v>76</v>
      </c>
      <c r="D62" s="101" t="s">
        <v>114</v>
      </c>
      <c r="E62" s="103" t="s">
        <v>115</v>
      </c>
      <c r="F62" s="103" t="s">
        <v>116</v>
      </c>
      <c r="G62" s="101" t="s">
        <v>117</v>
      </c>
      <c r="H62" s="103" t="s">
        <v>118</v>
      </c>
      <c r="I62" s="181"/>
      <c r="J62" s="179"/>
      <c r="K62" s="204" t="s">
        <v>215</v>
      </c>
      <c r="L62" s="205"/>
      <c r="M62" s="137" t="s">
        <v>76</v>
      </c>
      <c r="N62" s="137" t="s">
        <v>114</v>
      </c>
      <c r="O62" s="136" t="s">
        <v>115</v>
      </c>
      <c r="P62" s="136" t="s">
        <v>116</v>
      </c>
      <c r="Q62" s="137" t="s">
        <v>117</v>
      </c>
      <c r="R62" s="136" t="s">
        <v>118</v>
      </c>
      <c r="S62" s="187"/>
      <c r="T62" s="166"/>
      <c r="U62" s="166"/>
      <c r="V62" s="166"/>
      <c r="W62" s="166"/>
      <c r="X62" s="166"/>
      <c r="Y62" s="166"/>
      <c r="Z62" s="166"/>
      <c r="AA62" s="166"/>
      <c r="AB62" s="166"/>
    </row>
    <row r="63" spans="1:28" s="104" customFormat="1" ht="12.6" customHeight="1">
      <c r="A63" s="206" t="s">
        <v>214</v>
      </c>
      <c r="B63" s="207"/>
      <c r="C63" s="106" t="s">
        <v>228</v>
      </c>
      <c r="D63" s="105" t="s">
        <v>229</v>
      </c>
      <c r="E63" s="105" t="s">
        <v>227</v>
      </c>
      <c r="F63" s="105" t="s">
        <v>252</v>
      </c>
      <c r="G63" s="105" t="s">
        <v>230</v>
      </c>
      <c r="H63" s="106" t="s">
        <v>231</v>
      </c>
      <c r="I63" s="181"/>
      <c r="J63" s="179"/>
      <c r="K63" s="208" t="s">
        <v>216</v>
      </c>
      <c r="L63" s="209"/>
      <c r="M63" s="150" t="s">
        <v>36</v>
      </c>
      <c r="N63" s="151" t="s">
        <v>233</v>
      </c>
      <c r="O63" s="152" t="s">
        <v>232</v>
      </c>
      <c r="P63" s="153" t="s">
        <v>66</v>
      </c>
      <c r="Q63" s="153" t="s">
        <v>66</v>
      </c>
      <c r="R63" s="154" t="s">
        <v>234</v>
      </c>
      <c r="S63" s="187"/>
      <c r="T63" s="166"/>
      <c r="U63" s="166"/>
      <c r="V63" s="166"/>
      <c r="W63" s="166"/>
      <c r="X63" s="166"/>
      <c r="Y63" s="166"/>
      <c r="Z63" s="166"/>
      <c r="AA63" s="166"/>
      <c r="AB63" s="166"/>
    </row>
    <row r="64" spans="1:28" s="104" customFormat="1" ht="40.5" customHeight="1" thickBot="1">
      <c r="A64" s="210">
        <v>10</v>
      </c>
      <c r="B64" s="211"/>
      <c r="C64" s="106"/>
      <c r="D64" s="106"/>
      <c r="E64" s="106"/>
      <c r="F64" s="106"/>
      <c r="G64" s="106"/>
      <c r="H64" s="106"/>
      <c r="I64" s="181"/>
      <c r="J64" s="166"/>
      <c r="K64" s="212">
        <v>10</v>
      </c>
      <c r="L64" s="213"/>
      <c r="M64" s="138"/>
      <c r="N64" s="138"/>
      <c r="O64" s="138"/>
      <c r="P64" s="138"/>
      <c r="Q64" s="138"/>
      <c r="R64" s="138"/>
      <c r="S64" s="185"/>
      <c r="T64" s="166"/>
      <c r="U64" s="166"/>
      <c r="V64" s="166"/>
      <c r="W64" s="166"/>
      <c r="X64" s="166"/>
      <c r="Y64" s="166"/>
      <c r="Z64" s="166"/>
      <c r="AA64" s="166"/>
      <c r="AB64" s="166"/>
    </row>
    <row r="65" spans="1:28" s="104" customFormat="1" ht="18.75" customHeight="1" thickTop="1" thickBot="1">
      <c r="A65" s="115"/>
      <c r="B65" s="114"/>
      <c r="C65" s="116"/>
      <c r="D65" s="116"/>
      <c r="E65" s="116"/>
      <c r="F65" s="116"/>
      <c r="G65" s="116"/>
      <c r="H65" s="116"/>
      <c r="I65" s="181"/>
      <c r="J65" s="166"/>
      <c r="K65" s="200" t="s">
        <v>212</v>
      </c>
      <c r="L65" s="143" t="s">
        <v>39</v>
      </c>
      <c r="M65" s="144"/>
      <c r="N65" s="144"/>
      <c r="O65" s="144"/>
      <c r="P65" s="144"/>
      <c r="Q65" s="144"/>
      <c r="R65" s="144"/>
      <c r="S65" s="188"/>
      <c r="T65" s="166"/>
      <c r="U65" s="166"/>
      <c r="V65" s="166"/>
      <c r="W65" s="166"/>
      <c r="X65" s="166"/>
      <c r="Y65" s="166"/>
      <c r="Z65" s="166"/>
      <c r="AA65" s="166"/>
      <c r="AB65" s="166"/>
    </row>
    <row r="66" spans="1:28" s="104" customFormat="1" ht="18.75" customHeight="1" thickTop="1" thickBot="1">
      <c r="A66" s="123" t="s">
        <v>213</v>
      </c>
      <c r="B66" s="124" t="s">
        <v>40</v>
      </c>
      <c r="C66" s="126"/>
      <c r="D66" s="125"/>
      <c r="E66" s="125"/>
      <c r="F66" s="125"/>
      <c r="G66" s="125"/>
      <c r="H66" s="125"/>
      <c r="I66" s="181"/>
      <c r="J66" s="180"/>
      <c r="K66" s="201"/>
      <c r="L66" s="147" t="s">
        <v>40</v>
      </c>
      <c r="M66" s="148"/>
      <c r="N66" s="148"/>
      <c r="O66" s="148"/>
      <c r="P66" s="148"/>
      <c r="Q66" s="148"/>
      <c r="R66" s="148"/>
      <c r="S66" s="185"/>
      <c r="T66" s="166"/>
      <c r="U66" s="166"/>
      <c r="V66" s="166"/>
      <c r="W66" s="166"/>
      <c r="X66" s="166"/>
      <c r="Y66" s="166"/>
      <c r="Z66" s="166"/>
      <c r="AA66" s="166"/>
      <c r="AB66" s="166"/>
    </row>
    <row r="67" spans="1:28" s="102" customFormat="1" ht="18.75" thickTop="1">
      <c r="A67" s="166"/>
      <c r="B67" s="182"/>
      <c r="C67" s="181"/>
      <c r="D67" s="181"/>
      <c r="E67" s="181"/>
      <c r="F67" s="181"/>
      <c r="G67" s="181"/>
      <c r="H67" s="181"/>
      <c r="I67" s="181"/>
      <c r="J67" s="179"/>
      <c r="K67" s="183"/>
      <c r="L67" s="184"/>
      <c r="M67" s="185"/>
      <c r="N67" s="185"/>
      <c r="O67" s="185"/>
      <c r="P67" s="185"/>
      <c r="Q67" s="185"/>
      <c r="R67" s="185"/>
      <c r="S67" s="185"/>
      <c r="T67" s="179"/>
      <c r="U67" s="181"/>
      <c r="V67" s="186"/>
      <c r="W67" s="181"/>
      <c r="X67" s="181"/>
      <c r="Y67" s="181"/>
      <c r="Z67" s="181"/>
      <c r="AA67" s="179"/>
      <c r="AB67" s="179"/>
    </row>
    <row r="68" spans="1:28" s="104" customFormat="1" ht="12.6" customHeight="1">
      <c r="A68" s="202" t="s">
        <v>215</v>
      </c>
      <c r="B68" s="203"/>
      <c r="C68" s="103" t="s">
        <v>119</v>
      </c>
      <c r="D68" s="101" t="s">
        <v>120</v>
      </c>
      <c r="E68" s="101" t="s">
        <v>121</v>
      </c>
      <c r="F68" s="101" t="s">
        <v>204</v>
      </c>
      <c r="G68" s="181"/>
      <c r="H68" s="181"/>
      <c r="I68" s="181"/>
      <c r="J68" s="179"/>
      <c r="K68" s="204" t="s">
        <v>215</v>
      </c>
      <c r="L68" s="205"/>
      <c r="M68" s="136" t="s">
        <v>122</v>
      </c>
      <c r="N68" s="136" t="s">
        <v>120</v>
      </c>
      <c r="O68" s="137" t="s">
        <v>121</v>
      </c>
      <c r="P68" s="137" t="s">
        <v>204</v>
      </c>
      <c r="Q68" s="185"/>
      <c r="R68" s="185"/>
      <c r="S68" s="187"/>
      <c r="T68" s="166"/>
      <c r="U68" s="166"/>
      <c r="V68" s="166"/>
      <c r="W68" s="166"/>
      <c r="X68" s="166"/>
      <c r="Y68" s="166"/>
      <c r="Z68" s="166"/>
      <c r="AA68" s="166"/>
      <c r="AB68" s="166"/>
    </row>
    <row r="69" spans="1:28" s="104" customFormat="1" ht="12.6" customHeight="1">
      <c r="A69" s="206" t="s">
        <v>214</v>
      </c>
      <c r="B69" s="207"/>
      <c r="C69" s="106" t="s">
        <v>94</v>
      </c>
      <c r="D69" s="105" t="s">
        <v>123</v>
      </c>
      <c r="E69" s="105" t="s">
        <v>124</v>
      </c>
      <c r="F69" s="106" t="s">
        <v>36</v>
      </c>
      <c r="G69" s="181"/>
      <c r="H69" s="181"/>
      <c r="I69" s="181"/>
      <c r="J69" s="179"/>
      <c r="K69" s="208" t="s">
        <v>216</v>
      </c>
      <c r="L69" s="209"/>
      <c r="M69" s="138" t="s">
        <v>38</v>
      </c>
      <c r="N69" s="138" t="s">
        <v>35</v>
      </c>
      <c r="O69" s="138" t="s">
        <v>54</v>
      </c>
      <c r="P69" s="138" t="s">
        <v>36</v>
      </c>
      <c r="Q69" s="185"/>
      <c r="R69" s="185"/>
      <c r="S69" s="187"/>
      <c r="T69" s="166"/>
      <c r="U69" s="166"/>
      <c r="V69" s="166"/>
      <c r="W69" s="166"/>
      <c r="X69" s="166"/>
      <c r="Y69" s="166"/>
      <c r="Z69" s="166"/>
      <c r="AA69" s="166"/>
      <c r="AB69" s="166"/>
    </row>
    <row r="70" spans="1:28" s="104" customFormat="1" ht="40.5" customHeight="1" thickBot="1">
      <c r="A70" s="210">
        <v>11</v>
      </c>
      <c r="B70" s="211"/>
      <c r="C70" s="106"/>
      <c r="D70" s="106"/>
      <c r="E70" s="106"/>
      <c r="F70" s="106"/>
      <c r="G70" s="181"/>
      <c r="H70" s="181"/>
      <c r="I70" s="181"/>
      <c r="J70" s="166"/>
      <c r="K70" s="212">
        <v>11</v>
      </c>
      <c r="L70" s="213"/>
      <c r="M70" s="142"/>
      <c r="N70" s="142"/>
      <c r="O70" s="142"/>
      <c r="P70" s="142"/>
      <c r="Q70" s="185"/>
      <c r="R70" s="185"/>
      <c r="S70" s="185"/>
      <c r="T70" s="166"/>
      <c r="U70" s="166"/>
      <c r="V70" s="166"/>
      <c r="W70" s="166"/>
      <c r="X70" s="166"/>
      <c r="Y70" s="166"/>
      <c r="Z70" s="166"/>
      <c r="AA70" s="166"/>
      <c r="AB70" s="166"/>
    </row>
    <row r="71" spans="1:28" s="104" customFormat="1" ht="18.75" customHeight="1" thickTop="1" thickBot="1">
      <c r="A71" s="115"/>
      <c r="B71" s="114"/>
      <c r="C71" s="116"/>
      <c r="D71" s="116"/>
      <c r="E71" s="116"/>
      <c r="F71" s="116"/>
      <c r="G71" s="181"/>
      <c r="H71" s="181"/>
      <c r="I71" s="181"/>
      <c r="J71" s="166"/>
      <c r="K71" s="200" t="s">
        <v>212</v>
      </c>
      <c r="L71" s="143" t="s">
        <v>39</v>
      </c>
      <c r="M71" s="144"/>
      <c r="N71" s="144"/>
      <c r="O71" s="144"/>
      <c r="P71" s="144"/>
      <c r="Q71" s="185"/>
      <c r="R71" s="185"/>
      <c r="S71" s="188"/>
      <c r="T71" s="166"/>
      <c r="U71" s="166"/>
      <c r="V71" s="166"/>
      <c r="W71" s="166"/>
      <c r="X71" s="166"/>
      <c r="Y71" s="166"/>
      <c r="Z71" s="166"/>
      <c r="AA71" s="166"/>
      <c r="AB71" s="166"/>
    </row>
    <row r="72" spans="1:28" s="104" customFormat="1" ht="18.75" customHeight="1" thickTop="1" thickBot="1">
      <c r="A72" s="123" t="s">
        <v>213</v>
      </c>
      <c r="B72" s="124" t="s">
        <v>40</v>
      </c>
      <c r="C72" s="126"/>
      <c r="D72" s="125"/>
      <c r="E72" s="125"/>
      <c r="F72" s="125"/>
      <c r="G72" s="181"/>
      <c r="H72" s="181"/>
      <c r="I72" s="181"/>
      <c r="J72" s="180"/>
      <c r="K72" s="201"/>
      <c r="L72" s="147" t="s">
        <v>40</v>
      </c>
      <c r="M72" s="148"/>
      <c r="N72" s="148"/>
      <c r="O72" s="148"/>
      <c r="P72" s="148"/>
      <c r="Q72" s="185"/>
      <c r="R72" s="185"/>
      <c r="S72" s="185"/>
      <c r="T72" s="166"/>
      <c r="U72" s="166"/>
      <c r="V72" s="166"/>
      <c r="W72" s="166"/>
      <c r="X72" s="166"/>
      <c r="Y72" s="166"/>
      <c r="Z72" s="166"/>
      <c r="AA72" s="166"/>
      <c r="AB72" s="166"/>
    </row>
    <row r="73" spans="1:28" ht="12.75" customHeight="1" thickTop="1">
      <c r="A73" s="166"/>
      <c r="B73" s="182"/>
      <c r="C73" s="181"/>
      <c r="D73" s="181"/>
      <c r="E73" s="181"/>
      <c r="F73" s="181"/>
      <c r="G73" s="181"/>
      <c r="H73" s="181"/>
      <c r="I73" s="181"/>
      <c r="J73" s="179"/>
      <c r="K73" s="183"/>
      <c r="L73" s="184"/>
      <c r="M73" s="185"/>
      <c r="N73" s="185"/>
      <c r="O73" s="185"/>
      <c r="P73" s="185"/>
      <c r="Q73" s="185"/>
      <c r="R73" s="185"/>
      <c r="S73" s="185"/>
      <c r="T73" s="179"/>
      <c r="U73" s="181"/>
      <c r="V73" s="186"/>
      <c r="W73" s="181"/>
      <c r="X73" s="181"/>
      <c r="Y73" s="181"/>
      <c r="Z73" s="181"/>
      <c r="AA73" s="179"/>
      <c r="AB73" s="179"/>
    </row>
    <row r="74" spans="1:28" ht="19.5" customHeight="1">
      <c r="A74" s="166"/>
      <c r="B74" s="182"/>
      <c r="C74" s="181"/>
      <c r="D74" s="181"/>
      <c r="E74" s="181"/>
      <c r="F74" s="181"/>
      <c r="G74" s="181"/>
      <c r="H74" s="181"/>
      <c r="I74" s="181"/>
      <c r="J74" s="179"/>
      <c r="K74" s="183"/>
      <c r="L74" s="184"/>
      <c r="M74" s="185"/>
      <c r="N74" s="185"/>
      <c r="O74" s="185"/>
      <c r="P74" s="185"/>
      <c r="Q74" s="185"/>
      <c r="R74" s="185"/>
      <c r="S74" s="185"/>
      <c r="T74" s="179"/>
      <c r="U74" s="181"/>
      <c r="V74" s="186"/>
      <c r="W74" s="181"/>
      <c r="X74" s="181"/>
      <c r="Y74" s="181"/>
      <c r="Z74" s="181"/>
      <c r="AA74" s="179"/>
      <c r="AB74" s="179"/>
    </row>
    <row r="75" spans="1:28" ht="19.5" customHeight="1">
      <c r="K75" s="40"/>
      <c r="L75" s="40"/>
      <c r="V75" s="40"/>
    </row>
    <row r="76" spans="1:28" ht="19.5" customHeight="1">
      <c r="K76" s="40"/>
      <c r="L76" s="40"/>
      <c r="V76" s="40"/>
    </row>
    <row r="77" spans="1:28" ht="19.5" customHeight="1">
      <c r="K77" s="40"/>
      <c r="L77" s="40"/>
      <c r="V77" s="40"/>
    </row>
    <row r="78" spans="1:28" ht="19.5" customHeight="1">
      <c r="K78" s="40"/>
      <c r="L78" s="40"/>
      <c r="V78" s="40"/>
    </row>
    <row r="79" spans="1:28" ht="19.5" customHeight="1">
      <c r="K79" s="40"/>
      <c r="V79" s="40"/>
    </row>
    <row r="80" spans="1:28" ht="19.5" customHeight="1">
      <c r="V80" s="40"/>
    </row>
    <row r="81" spans="7:22" ht="19.5" customHeight="1">
      <c r="V81" s="40"/>
    </row>
    <row r="82" spans="7:22" ht="19.5" customHeight="1">
      <c r="V82" s="40"/>
    </row>
    <row r="83" spans="7:22" ht="19.5" customHeight="1">
      <c r="V83" s="40"/>
    </row>
    <row r="84" spans="7:22" ht="19.5" customHeight="1">
      <c r="V84" s="40"/>
    </row>
    <row r="85" spans="7:22" ht="19.5" customHeight="1">
      <c r="V85" s="40"/>
    </row>
    <row r="86" spans="7:22" ht="19.5" customHeight="1">
      <c r="V86" s="40"/>
    </row>
    <row r="87" spans="7:22" ht="19.5" customHeight="1">
      <c r="V87" s="40"/>
    </row>
    <row r="88" spans="7:22" ht="19.5" customHeight="1">
      <c r="V88" s="40"/>
    </row>
    <row r="89" spans="7:22" ht="18" customHeight="1">
      <c r="V89" s="40"/>
    </row>
    <row r="90" spans="7:22" ht="19.5" customHeight="1">
      <c r="V90" s="40"/>
    </row>
    <row r="91" spans="7:22" ht="19.5" customHeight="1">
      <c r="V91" s="40"/>
    </row>
    <row r="92" spans="7:22" ht="19.5" customHeight="1">
      <c r="G92" s="18"/>
      <c r="V92" s="40"/>
    </row>
    <row r="93" spans="7:22" ht="19.5" customHeight="1">
      <c r="V93" s="40"/>
    </row>
    <row r="94" spans="7:22" ht="19.5" customHeight="1">
      <c r="V94" s="40"/>
    </row>
    <row r="95" spans="7:22" ht="19.5" customHeight="1">
      <c r="V95" s="40"/>
    </row>
    <row r="96" spans="7:22" ht="19.5" customHeight="1">
      <c r="V96" s="40"/>
    </row>
    <row r="97" spans="22:22">
      <c r="V97" s="40"/>
    </row>
    <row r="98" spans="22:22" ht="33" customHeight="1">
      <c r="V98" s="40"/>
    </row>
    <row r="99" spans="22:22" ht="19.5" customHeight="1">
      <c r="V99" s="40"/>
    </row>
    <row r="100" spans="22:22" ht="19.5" customHeight="1">
      <c r="V100" s="40"/>
    </row>
    <row r="101" spans="22:22" ht="19.5" customHeight="1">
      <c r="V101" s="40"/>
    </row>
    <row r="102" spans="22:22" ht="19.5" customHeight="1">
      <c r="V102" s="40"/>
    </row>
    <row r="103" spans="22:22" ht="19.5" customHeight="1">
      <c r="V103" s="40"/>
    </row>
  </sheetData>
  <sheetProtection sheet="1" objects="1" scenarios="1"/>
  <mergeCells count="103">
    <mergeCell ref="AA2:AA3"/>
    <mergeCell ref="U1:V3"/>
    <mergeCell ref="W2:W3"/>
    <mergeCell ref="X2:X3"/>
    <mergeCell ref="Y2:Y3"/>
    <mergeCell ref="Z2:Z3"/>
    <mergeCell ref="A1:C3"/>
    <mergeCell ref="K1:M3"/>
    <mergeCell ref="A5:B5"/>
    <mergeCell ref="A6:B6"/>
    <mergeCell ref="U5:V5"/>
    <mergeCell ref="U6:V6"/>
    <mergeCell ref="A7:B7"/>
    <mergeCell ref="A44:B44"/>
    <mergeCell ref="A45:B45"/>
    <mergeCell ref="A9:A10"/>
    <mergeCell ref="K59:K60"/>
    <mergeCell ref="K35:K36"/>
    <mergeCell ref="K26:L26"/>
    <mergeCell ref="K27:L27"/>
    <mergeCell ref="A33:B33"/>
    <mergeCell ref="A34:B34"/>
    <mergeCell ref="A26:B26"/>
    <mergeCell ref="A27:B27"/>
    <mergeCell ref="A28:B28"/>
    <mergeCell ref="A46:B46"/>
    <mergeCell ref="A38:B38"/>
    <mergeCell ref="K38:L38"/>
    <mergeCell ref="U7:V7"/>
    <mergeCell ref="U8:U9"/>
    <mergeCell ref="K5:L5"/>
    <mergeCell ref="K6:L6"/>
    <mergeCell ref="K8:K10"/>
    <mergeCell ref="U14:V14"/>
    <mergeCell ref="A14:B14"/>
    <mergeCell ref="A12:B12"/>
    <mergeCell ref="U19:V19"/>
    <mergeCell ref="A20:B20"/>
    <mergeCell ref="U20:V20"/>
    <mergeCell ref="U12:V12"/>
    <mergeCell ref="A13:B13"/>
    <mergeCell ref="U13:V13"/>
    <mergeCell ref="U15:U16"/>
    <mergeCell ref="A16:A17"/>
    <mergeCell ref="K12:L12"/>
    <mergeCell ref="K19:L19"/>
    <mergeCell ref="K13:L13"/>
    <mergeCell ref="K14:L14"/>
    <mergeCell ref="K20:L20"/>
    <mergeCell ref="K15:K17"/>
    <mergeCell ref="A21:B21"/>
    <mergeCell ref="U21:V21"/>
    <mergeCell ref="A19:B19"/>
    <mergeCell ref="U22:U23"/>
    <mergeCell ref="A23:A24"/>
    <mergeCell ref="U26:V26"/>
    <mergeCell ref="U27:V27"/>
    <mergeCell ref="K28:L28"/>
    <mergeCell ref="U28:V28"/>
    <mergeCell ref="K22:K24"/>
    <mergeCell ref="K21:L21"/>
    <mergeCell ref="A32:B32"/>
    <mergeCell ref="K32:L32"/>
    <mergeCell ref="K33:L33"/>
    <mergeCell ref="U29:U30"/>
    <mergeCell ref="K44:L44"/>
    <mergeCell ref="A39:B39"/>
    <mergeCell ref="A40:B40"/>
    <mergeCell ref="K46:L46"/>
    <mergeCell ref="A57:B57"/>
    <mergeCell ref="K57:L57"/>
    <mergeCell ref="K47:K48"/>
    <mergeCell ref="K45:L45"/>
    <mergeCell ref="K34:L34"/>
    <mergeCell ref="K39:L39"/>
    <mergeCell ref="K41:K42"/>
    <mergeCell ref="K40:L40"/>
    <mergeCell ref="K29:K30"/>
    <mergeCell ref="A58:B58"/>
    <mergeCell ref="K58:L58"/>
    <mergeCell ref="A52:B52"/>
    <mergeCell ref="K53:K54"/>
    <mergeCell ref="A56:B56"/>
    <mergeCell ref="K56:L56"/>
    <mergeCell ref="A50:B50"/>
    <mergeCell ref="K50:L50"/>
    <mergeCell ref="A51:B51"/>
    <mergeCell ref="K51:L51"/>
    <mergeCell ref="K52:L52"/>
    <mergeCell ref="K71:K72"/>
    <mergeCell ref="A68:B68"/>
    <mergeCell ref="K68:L68"/>
    <mergeCell ref="A69:B69"/>
    <mergeCell ref="K69:L69"/>
    <mergeCell ref="A64:B64"/>
    <mergeCell ref="K64:L64"/>
    <mergeCell ref="K65:K66"/>
    <mergeCell ref="A62:B62"/>
    <mergeCell ref="K62:L62"/>
    <mergeCell ref="A63:B63"/>
    <mergeCell ref="K63:L63"/>
    <mergeCell ref="A70:B70"/>
    <mergeCell ref="K70:L70"/>
  </mergeCells>
  <phoneticPr fontId="3"/>
  <conditionalFormatting sqref="M50:R50">
    <cfRule type="cellIs" dxfId="36" priority="19" operator="equal">
      <formula>0</formula>
    </cfRule>
    <cfRule type="cellIs" dxfId="35" priority="20" operator="equal">
      <formula>0</formula>
    </cfRule>
  </conditionalFormatting>
  <conditionalFormatting sqref="N44">
    <cfRule type="cellIs" dxfId="34" priority="21" operator="equal">
      <formula>0</formula>
    </cfRule>
    <cfRule type="cellIs" dxfId="33" priority="22" operator="equal">
      <formula>0</formula>
    </cfRule>
  </conditionalFormatting>
  <conditionalFormatting sqref="O32:Q32">
    <cfRule type="cellIs" dxfId="32" priority="23" operator="equal">
      <formula>0</formula>
    </cfRule>
    <cfRule type="cellIs" dxfId="31" priority="24" operator="equal">
      <formula>0</formula>
    </cfRule>
  </conditionalFormatting>
  <conditionalFormatting sqref="Q56">
    <cfRule type="cellIs" dxfId="30" priority="17" operator="equal">
      <formula>0</formula>
    </cfRule>
    <cfRule type="cellIs" dxfId="29" priority="18" operator="equal">
      <formula>0</formula>
    </cfRule>
  </conditionalFormatting>
  <conditionalFormatting sqref="AA19 W26 M68">
    <cfRule type="cellIs" dxfId="28" priority="15" operator="equal">
      <formula>0</formula>
    </cfRule>
    <cfRule type="cellIs" dxfId="27" priority="16" operator="equal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workbookViewId="0">
      <selection activeCell="X1" sqref="X1:X1048576"/>
    </sheetView>
  </sheetViews>
  <sheetFormatPr defaultColWidth="9" defaultRowHeight="18"/>
  <cols>
    <col min="1" max="1" width="5.75" style="21" customWidth="1"/>
    <col min="2" max="2" width="2.5" style="21" customWidth="1"/>
    <col min="3" max="8" width="9.625" style="21" customWidth="1"/>
    <col min="9" max="9" width="2.5" style="4" customWidth="1"/>
    <col min="10" max="15" width="9.625" style="4" customWidth="1"/>
    <col min="16" max="16" width="2.5" style="4" customWidth="1"/>
    <col min="17" max="20" width="9.625" style="4" customWidth="1"/>
    <col min="21" max="16384" width="9" style="4"/>
  </cols>
  <sheetData>
    <row r="1" spans="1:23" s="40" customFormat="1" ht="21.75" customHeight="1">
      <c r="A1" s="226" t="s">
        <v>125</v>
      </c>
      <c r="B1" s="226"/>
      <c r="C1" s="226"/>
      <c r="D1" s="94"/>
      <c r="E1" s="94" t="s">
        <v>210</v>
      </c>
      <c r="F1" s="94" t="s">
        <v>211</v>
      </c>
      <c r="G1" s="95" t="s">
        <v>183</v>
      </c>
      <c r="H1" s="95" t="s">
        <v>184</v>
      </c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157"/>
    </row>
    <row r="2" spans="1:23" s="40" customFormat="1" ht="20.25" customHeight="1">
      <c r="A2" s="226"/>
      <c r="B2" s="226"/>
      <c r="C2" s="226"/>
      <c r="D2" s="160" t="s">
        <v>126</v>
      </c>
      <c r="E2" s="160">
        <v>4000</v>
      </c>
      <c r="F2" s="160">
        <f>E2*0.6</f>
        <v>2400</v>
      </c>
      <c r="G2" s="161">
        <f>SUM(C7:V7)</f>
        <v>0</v>
      </c>
      <c r="H2" s="162">
        <f>F2*G2</f>
        <v>0</v>
      </c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57"/>
    </row>
    <row r="3" spans="1:23" s="40" customFormat="1" ht="15" customHeight="1">
      <c r="A3" s="157"/>
      <c r="B3" s="158"/>
      <c r="C3" s="159"/>
      <c r="D3" s="159"/>
      <c r="E3" s="159"/>
      <c r="F3" s="159"/>
      <c r="G3" s="159"/>
      <c r="H3" s="159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</row>
    <row r="4" spans="1:23" s="40" customFormat="1" ht="12.6" customHeight="1">
      <c r="A4" s="227" t="s">
        <v>215</v>
      </c>
      <c r="B4" s="228"/>
      <c r="C4" s="47" t="s">
        <v>127</v>
      </c>
      <c r="D4" s="47" t="s">
        <v>128</v>
      </c>
      <c r="E4" s="47" t="s">
        <v>129</v>
      </c>
      <c r="F4" s="47" t="s">
        <v>222</v>
      </c>
      <c r="G4" s="47" t="s">
        <v>221</v>
      </c>
      <c r="H4" s="47" t="s">
        <v>130</v>
      </c>
      <c r="I4" s="157"/>
      <c r="J4" s="47" t="s">
        <v>223</v>
      </c>
      <c r="K4" s="47" t="s">
        <v>103</v>
      </c>
      <c r="L4" s="47" t="s">
        <v>104</v>
      </c>
      <c r="M4" s="47"/>
      <c r="N4" s="47"/>
      <c r="O4" s="47"/>
      <c r="P4" s="157"/>
      <c r="Q4" s="47"/>
      <c r="R4" s="47"/>
      <c r="S4" s="47"/>
      <c r="T4" s="47"/>
      <c r="U4" s="47"/>
      <c r="V4" s="47"/>
      <c r="W4" s="157"/>
    </row>
    <row r="5" spans="1:23" s="40" customFormat="1" ht="12.6" customHeight="1">
      <c r="A5" s="229"/>
      <c r="B5" s="230"/>
      <c r="C5" s="49"/>
      <c r="D5" s="49"/>
      <c r="E5" s="49"/>
      <c r="F5" s="49"/>
      <c r="G5" s="49"/>
      <c r="H5" s="49"/>
      <c r="I5" s="157"/>
      <c r="J5" s="49"/>
      <c r="K5" s="49"/>
      <c r="L5" s="49"/>
      <c r="M5" s="49"/>
      <c r="N5" s="49"/>
      <c r="O5" s="49"/>
      <c r="P5" s="157"/>
      <c r="Q5" s="49"/>
      <c r="R5" s="49"/>
      <c r="S5" s="49"/>
      <c r="T5" s="49"/>
      <c r="U5" s="49"/>
      <c r="V5" s="49"/>
      <c r="W5" s="157"/>
    </row>
    <row r="6" spans="1:23" s="40" customFormat="1" ht="40.5" customHeight="1">
      <c r="A6" s="231">
        <v>1</v>
      </c>
      <c r="B6" s="232"/>
      <c r="C6" s="48"/>
      <c r="D6" s="48"/>
      <c r="E6" s="48"/>
      <c r="F6" s="48"/>
      <c r="G6" s="48"/>
      <c r="H6" s="48"/>
      <c r="I6" s="157"/>
      <c r="J6" s="48"/>
      <c r="K6" s="48"/>
      <c r="L6" s="48"/>
      <c r="M6" s="48"/>
      <c r="N6" s="48"/>
      <c r="O6" s="48"/>
      <c r="P6" s="157"/>
      <c r="Q6" s="48"/>
      <c r="R6" s="48"/>
      <c r="S6" s="48"/>
      <c r="T6" s="48"/>
      <c r="U6" s="48"/>
      <c r="V6" s="48"/>
      <c r="W6" s="157"/>
    </row>
    <row r="7" spans="1:23" s="40" customFormat="1" ht="26.25" customHeight="1">
      <c r="A7" s="233" t="s">
        <v>213</v>
      </c>
      <c r="B7" s="234"/>
      <c r="C7" s="100"/>
      <c r="D7" s="99"/>
      <c r="E7" s="99"/>
      <c r="F7" s="99"/>
      <c r="G7" s="99"/>
      <c r="H7" s="99"/>
      <c r="I7" s="167"/>
      <c r="J7" s="99"/>
      <c r="K7" s="99"/>
      <c r="L7" s="99"/>
      <c r="M7" s="99"/>
      <c r="N7" s="99"/>
      <c r="O7" s="99"/>
      <c r="P7" s="167"/>
      <c r="Q7" s="99"/>
      <c r="R7" s="99"/>
      <c r="S7" s="99"/>
      <c r="T7" s="99"/>
      <c r="U7" s="99"/>
      <c r="V7" s="99"/>
      <c r="W7" s="157"/>
    </row>
    <row r="8" spans="1:23" s="15" customFormat="1">
      <c r="A8" s="157"/>
      <c r="B8" s="158"/>
      <c r="C8" s="165"/>
      <c r="D8" s="165"/>
      <c r="E8" s="165"/>
      <c r="F8" s="165"/>
      <c r="G8" s="165"/>
      <c r="H8" s="165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</row>
    <row r="9" spans="1:23" s="40" customFormat="1" ht="21.75" customHeight="1">
      <c r="A9" s="226" t="s">
        <v>12</v>
      </c>
      <c r="B9" s="226"/>
      <c r="C9" s="226"/>
      <c r="D9" s="94"/>
      <c r="E9" s="94" t="s">
        <v>210</v>
      </c>
      <c r="F9" s="94" t="s">
        <v>211</v>
      </c>
      <c r="G9" s="95" t="s">
        <v>183</v>
      </c>
      <c r="H9" s="95" t="s">
        <v>184</v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157"/>
    </row>
    <row r="10" spans="1:23" s="40" customFormat="1" ht="20.25" customHeight="1">
      <c r="A10" s="226"/>
      <c r="B10" s="226"/>
      <c r="C10" s="226"/>
      <c r="D10" s="160" t="s">
        <v>131</v>
      </c>
      <c r="E10" s="160">
        <v>1300</v>
      </c>
      <c r="F10" s="160">
        <f>E10*0.6</f>
        <v>780</v>
      </c>
      <c r="G10" s="161">
        <f>SUM(C15:V15)+SUM(C20:V20)</f>
        <v>0</v>
      </c>
      <c r="H10" s="162">
        <f>F10*G10</f>
        <v>0</v>
      </c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57"/>
    </row>
    <row r="11" spans="1:23" s="40" customFormat="1" ht="15" customHeight="1">
      <c r="A11" s="157"/>
      <c r="B11" s="158"/>
      <c r="C11" s="159"/>
      <c r="D11" s="159"/>
      <c r="E11" s="159"/>
      <c r="F11" s="159"/>
      <c r="G11" s="159"/>
      <c r="H11" s="159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</row>
    <row r="12" spans="1:23" s="40" customFormat="1" ht="12.6" customHeight="1">
      <c r="A12" s="227" t="s">
        <v>215</v>
      </c>
      <c r="B12" s="228"/>
      <c r="C12" s="19" t="s">
        <v>132</v>
      </c>
      <c r="D12" s="19" t="s">
        <v>133</v>
      </c>
      <c r="E12" s="19" t="s">
        <v>134</v>
      </c>
      <c r="F12" s="19" t="s">
        <v>135</v>
      </c>
      <c r="G12" s="19" t="s">
        <v>136</v>
      </c>
      <c r="H12" s="19" t="s">
        <v>54</v>
      </c>
      <c r="I12" s="157"/>
      <c r="J12" s="19" t="s">
        <v>137</v>
      </c>
      <c r="K12" s="19" t="s">
        <v>138</v>
      </c>
      <c r="L12" s="19" t="s">
        <v>139</v>
      </c>
      <c r="M12" s="19" t="s">
        <v>140</v>
      </c>
      <c r="N12" s="19" t="s">
        <v>141</v>
      </c>
      <c r="O12" s="19" t="s">
        <v>142</v>
      </c>
      <c r="P12" s="157"/>
      <c r="Q12" s="19" t="s">
        <v>143</v>
      </c>
      <c r="R12" s="19" t="s">
        <v>144</v>
      </c>
      <c r="S12" s="19" t="s">
        <v>145</v>
      </c>
      <c r="T12" s="19" t="s">
        <v>146</v>
      </c>
      <c r="U12" s="19" t="s">
        <v>218</v>
      </c>
      <c r="V12" s="19" t="s">
        <v>219</v>
      </c>
      <c r="W12" s="157"/>
    </row>
    <row r="13" spans="1:23" s="40" customFormat="1" ht="12.6" hidden="1" customHeight="1">
      <c r="A13" s="229" t="s">
        <v>147</v>
      </c>
      <c r="B13" s="230"/>
      <c r="C13" s="64" t="s">
        <v>32</v>
      </c>
      <c r="D13" s="59" t="s">
        <v>38</v>
      </c>
      <c r="E13" s="64" t="s">
        <v>32</v>
      </c>
      <c r="F13" s="65" t="s">
        <v>33</v>
      </c>
      <c r="G13" s="59" t="s">
        <v>38</v>
      </c>
      <c r="H13" s="71" t="s">
        <v>148</v>
      </c>
      <c r="I13" s="157"/>
      <c r="J13" s="61" t="s">
        <v>36</v>
      </c>
      <c r="K13" s="66" t="s">
        <v>68</v>
      </c>
      <c r="L13" s="64" t="s">
        <v>32</v>
      </c>
      <c r="M13" s="66" t="s">
        <v>68</v>
      </c>
      <c r="N13" s="68" t="s">
        <v>149</v>
      </c>
      <c r="O13" s="67" t="s">
        <v>150</v>
      </c>
      <c r="P13" s="157"/>
      <c r="Q13" s="64" t="s">
        <v>32</v>
      </c>
      <c r="R13" s="66" t="s">
        <v>68</v>
      </c>
      <c r="S13" s="61" t="s">
        <v>36</v>
      </c>
      <c r="T13" s="68" t="s">
        <v>149</v>
      </c>
      <c r="U13" s="63" t="s">
        <v>151</v>
      </c>
      <c r="V13" s="60" t="s">
        <v>54</v>
      </c>
      <c r="W13" s="157"/>
    </row>
    <row r="14" spans="1:23" s="40" customFormat="1" ht="40.5" customHeight="1">
      <c r="A14" s="231">
        <v>1</v>
      </c>
      <c r="B14" s="232"/>
      <c r="C14" s="48"/>
      <c r="D14" s="48"/>
      <c r="E14" s="48"/>
      <c r="F14" s="48"/>
      <c r="G14" s="48"/>
      <c r="H14" s="48"/>
      <c r="I14" s="157"/>
      <c r="J14" s="48"/>
      <c r="K14" s="48"/>
      <c r="L14" s="48"/>
      <c r="M14" s="48"/>
      <c r="N14" s="48"/>
      <c r="O14" s="48"/>
      <c r="P14" s="157"/>
      <c r="Q14" s="43"/>
      <c r="R14" s="43"/>
      <c r="S14" s="43"/>
      <c r="T14" s="43"/>
      <c r="U14" s="43"/>
      <c r="V14" s="43"/>
      <c r="W14" s="157"/>
    </row>
    <row r="15" spans="1:23" s="40" customFormat="1" ht="26.25" customHeight="1">
      <c r="A15" s="233" t="s">
        <v>213</v>
      </c>
      <c r="B15" s="234"/>
      <c r="C15" s="100"/>
      <c r="D15" s="99"/>
      <c r="E15" s="99"/>
      <c r="F15" s="99"/>
      <c r="G15" s="99"/>
      <c r="H15" s="99"/>
      <c r="I15" s="167"/>
      <c r="J15" s="99"/>
      <c r="K15" s="99"/>
      <c r="L15" s="99"/>
      <c r="M15" s="99"/>
      <c r="N15" s="99"/>
      <c r="O15" s="99"/>
      <c r="P15" s="167"/>
      <c r="Q15" s="99"/>
      <c r="R15" s="99"/>
      <c r="S15" s="99"/>
      <c r="T15" s="99"/>
      <c r="U15" s="99"/>
      <c r="V15" s="99"/>
      <c r="W15" s="157"/>
    </row>
    <row r="16" spans="1:23" s="15" customFormat="1">
      <c r="A16" s="157"/>
      <c r="B16" s="158"/>
      <c r="C16" s="165"/>
      <c r="D16" s="165"/>
      <c r="E16" s="165"/>
      <c r="F16" s="165"/>
      <c r="G16" s="165"/>
      <c r="H16" s="165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</row>
    <row r="17" spans="1:23" s="40" customFormat="1" ht="12.6" customHeight="1">
      <c r="A17" s="227" t="s">
        <v>215</v>
      </c>
      <c r="B17" s="228"/>
      <c r="C17" s="19" t="s">
        <v>69</v>
      </c>
      <c r="D17" s="19" t="s">
        <v>70</v>
      </c>
      <c r="E17" s="19" t="s">
        <v>152</v>
      </c>
      <c r="F17" s="19" t="s">
        <v>153</v>
      </c>
      <c r="G17" s="19" t="s">
        <v>220</v>
      </c>
      <c r="H17" s="19" t="s">
        <v>154</v>
      </c>
      <c r="I17" s="157"/>
      <c r="J17" s="19" t="s">
        <v>90</v>
      </c>
      <c r="K17" s="44" t="s">
        <v>155</v>
      </c>
      <c r="L17" s="19" t="s">
        <v>156</v>
      </c>
      <c r="M17" s="19" t="s">
        <v>157</v>
      </c>
      <c r="N17" s="19" t="s">
        <v>217</v>
      </c>
      <c r="O17" s="19" t="s">
        <v>158</v>
      </c>
      <c r="P17" s="157"/>
      <c r="Q17" s="47"/>
      <c r="R17" s="47"/>
      <c r="S17" s="47"/>
      <c r="T17" s="47"/>
      <c r="U17" s="47"/>
      <c r="V17" s="47"/>
      <c r="W17" s="157"/>
    </row>
    <row r="18" spans="1:23" s="40" customFormat="1" ht="12.6" hidden="1" customHeight="1">
      <c r="A18" s="229" t="s">
        <v>147</v>
      </c>
      <c r="B18" s="230"/>
      <c r="C18" s="65" t="s">
        <v>33</v>
      </c>
      <c r="D18" s="70" t="s">
        <v>67</v>
      </c>
      <c r="E18" s="66" t="s">
        <v>68</v>
      </c>
      <c r="F18" s="69" t="s">
        <v>112</v>
      </c>
      <c r="G18" s="69" t="s">
        <v>112</v>
      </c>
      <c r="H18" s="66" t="s">
        <v>68</v>
      </c>
      <c r="I18" s="157"/>
      <c r="J18" s="59" t="s">
        <v>38</v>
      </c>
      <c r="K18" s="59" t="s">
        <v>38</v>
      </c>
      <c r="L18" s="67" t="s">
        <v>150</v>
      </c>
      <c r="M18" s="62" t="s">
        <v>101</v>
      </c>
      <c r="N18" s="70" t="s">
        <v>67</v>
      </c>
      <c r="O18" s="69" t="s">
        <v>112</v>
      </c>
      <c r="P18" s="157"/>
      <c r="Q18" s="49"/>
      <c r="R18" s="49"/>
      <c r="S18" s="49"/>
      <c r="T18" s="49"/>
      <c r="U18" s="49"/>
      <c r="V18" s="49"/>
      <c r="W18" s="157"/>
    </row>
    <row r="19" spans="1:23" s="40" customFormat="1" ht="40.5" customHeight="1">
      <c r="A19" s="231">
        <v>2</v>
      </c>
      <c r="B19" s="232"/>
      <c r="C19" s="43"/>
      <c r="D19" s="43"/>
      <c r="E19" s="43"/>
      <c r="F19" s="43"/>
      <c r="G19" s="43"/>
      <c r="H19" s="43"/>
      <c r="I19" s="157"/>
      <c r="J19" s="43"/>
      <c r="K19" s="45"/>
      <c r="L19" s="20"/>
      <c r="M19" s="20"/>
      <c r="N19" s="20"/>
      <c r="O19" s="20"/>
      <c r="P19" s="157"/>
      <c r="Q19" s="48"/>
      <c r="R19" s="48"/>
      <c r="S19" s="48"/>
      <c r="T19" s="48"/>
      <c r="U19" s="48"/>
      <c r="V19" s="48"/>
      <c r="W19" s="157"/>
    </row>
    <row r="20" spans="1:23" s="40" customFormat="1" ht="26.25" customHeight="1">
      <c r="A20" s="233" t="s">
        <v>213</v>
      </c>
      <c r="B20" s="234"/>
      <c r="C20" s="100"/>
      <c r="D20" s="99"/>
      <c r="E20" s="99"/>
      <c r="F20" s="99"/>
      <c r="G20" s="99"/>
      <c r="H20" s="99"/>
      <c r="I20" s="167"/>
      <c r="J20" s="99"/>
      <c r="K20" s="99"/>
      <c r="L20" s="99"/>
      <c r="M20" s="99"/>
      <c r="N20" s="99"/>
      <c r="O20" s="99"/>
      <c r="P20" s="167"/>
      <c r="Q20" s="99"/>
      <c r="R20" s="99"/>
      <c r="S20" s="99"/>
      <c r="T20" s="99"/>
      <c r="U20" s="99"/>
      <c r="V20" s="99"/>
      <c r="W20" s="157"/>
    </row>
    <row r="21" spans="1:23" s="15" customFormat="1">
      <c r="A21" s="157"/>
      <c r="B21" s="158"/>
      <c r="C21" s="165"/>
      <c r="D21" s="165"/>
      <c r="E21" s="165"/>
      <c r="F21" s="165"/>
      <c r="G21" s="165"/>
      <c r="H21" s="165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</row>
    <row r="22" spans="1:23" s="40" customFormat="1" ht="21.75" customHeight="1">
      <c r="A22" s="226" t="s">
        <v>13</v>
      </c>
      <c r="B22" s="226"/>
      <c r="C22" s="226"/>
      <c r="D22" s="94"/>
      <c r="E22" s="94" t="s">
        <v>210</v>
      </c>
      <c r="F22" s="94" t="s">
        <v>211</v>
      </c>
      <c r="G22" s="95" t="s">
        <v>183</v>
      </c>
      <c r="H22" s="95" t="s">
        <v>184</v>
      </c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164"/>
    </row>
    <row r="23" spans="1:23" s="40" customFormat="1" ht="20.25" customHeight="1">
      <c r="A23" s="226"/>
      <c r="B23" s="226"/>
      <c r="C23" s="226"/>
      <c r="D23" s="160" t="s">
        <v>159</v>
      </c>
      <c r="E23" s="160">
        <v>1300</v>
      </c>
      <c r="F23" s="160">
        <f>E23*0.6</f>
        <v>780</v>
      </c>
      <c r="G23" s="161">
        <f>SUM(C28:V28)</f>
        <v>0</v>
      </c>
      <c r="H23" s="162">
        <f>F23*G23</f>
        <v>0</v>
      </c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</row>
    <row r="24" spans="1:23" s="40" customFormat="1" ht="15" customHeight="1">
      <c r="A24" s="157"/>
      <c r="B24" s="158"/>
      <c r="C24" s="159"/>
      <c r="D24" s="159"/>
      <c r="E24" s="159"/>
      <c r="F24" s="159"/>
      <c r="G24" s="159"/>
      <c r="H24" s="159"/>
      <c r="I24" s="157"/>
      <c r="J24" s="159"/>
      <c r="K24" s="159"/>
      <c r="L24" s="159"/>
      <c r="M24" s="159"/>
      <c r="N24" s="159"/>
      <c r="O24" s="159"/>
      <c r="P24" s="157"/>
      <c r="Q24" s="159"/>
      <c r="R24" s="159"/>
      <c r="S24" s="159"/>
      <c r="T24" s="159"/>
      <c r="U24" s="159"/>
      <c r="V24" s="159"/>
      <c r="W24" s="164"/>
    </row>
    <row r="25" spans="1:23" s="40" customFormat="1" ht="12.6" customHeight="1">
      <c r="A25" s="227" t="s">
        <v>215</v>
      </c>
      <c r="B25" s="228"/>
      <c r="C25" s="96">
        <v>1</v>
      </c>
      <c r="D25" s="96">
        <v>2</v>
      </c>
      <c r="E25" s="96">
        <v>3</v>
      </c>
      <c r="F25" s="96">
        <v>4</v>
      </c>
      <c r="G25" s="96">
        <v>5</v>
      </c>
      <c r="H25" s="96">
        <v>6</v>
      </c>
      <c r="I25" s="157"/>
      <c r="J25" s="96">
        <v>7</v>
      </c>
      <c r="K25" s="96">
        <v>8</v>
      </c>
      <c r="L25" s="96">
        <v>9</v>
      </c>
      <c r="M25" s="96">
        <v>0</v>
      </c>
      <c r="N25" s="96" t="s">
        <v>160</v>
      </c>
      <c r="O25" s="96"/>
      <c r="P25" s="157"/>
      <c r="Q25" s="96"/>
      <c r="R25" s="96"/>
      <c r="S25" s="96"/>
      <c r="T25" s="96"/>
      <c r="U25" s="96"/>
      <c r="V25" s="96"/>
      <c r="W25" s="164"/>
    </row>
    <row r="26" spans="1:23" s="40" customFormat="1" ht="12.6" customHeight="1">
      <c r="A26" s="229"/>
      <c r="B26" s="230"/>
      <c r="C26" s="97"/>
      <c r="D26" s="97"/>
      <c r="E26" s="97"/>
      <c r="F26" s="97"/>
      <c r="G26" s="97"/>
      <c r="H26" s="97"/>
      <c r="I26" s="157"/>
      <c r="J26" s="97"/>
      <c r="K26" s="97"/>
      <c r="L26" s="97"/>
      <c r="M26" s="97"/>
      <c r="N26" s="97"/>
      <c r="O26" s="97"/>
      <c r="P26" s="157"/>
      <c r="Q26" s="97"/>
      <c r="R26" s="97"/>
      <c r="S26" s="97"/>
      <c r="T26" s="97"/>
      <c r="U26" s="97"/>
      <c r="V26" s="97"/>
      <c r="W26" s="164"/>
    </row>
    <row r="27" spans="1:23" s="40" customFormat="1" ht="40.5" customHeight="1">
      <c r="A27" s="231">
        <v>1</v>
      </c>
      <c r="B27" s="232"/>
      <c r="C27" s="98"/>
      <c r="D27" s="98"/>
      <c r="E27" s="98"/>
      <c r="F27" s="98"/>
      <c r="G27" s="98"/>
      <c r="H27" s="98"/>
      <c r="I27" s="157"/>
      <c r="J27" s="98"/>
      <c r="K27" s="98"/>
      <c r="L27" s="98"/>
      <c r="M27" s="98"/>
      <c r="N27" s="98"/>
      <c r="O27" s="98"/>
      <c r="P27" s="157"/>
      <c r="Q27" s="98"/>
      <c r="R27" s="98"/>
      <c r="S27" s="98"/>
      <c r="T27" s="98"/>
      <c r="U27" s="98"/>
      <c r="V27" s="98"/>
      <c r="W27" s="164"/>
    </row>
    <row r="28" spans="1:23" s="40" customFormat="1" ht="26.25" customHeight="1">
      <c r="A28" s="233" t="s">
        <v>213</v>
      </c>
      <c r="B28" s="234"/>
      <c r="C28" s="99"/>
      <c r="D28" s="99"/>
      <c r="E28" s="99"/>
      <c r="F28" s="99"/>
      <c r="G28" s="99"/>
      <c r="H28" s="99"/>
      <c r="I28" s="167"/>
      <c r="J28" s="99"/>
      <c r="K28" s="99"/>
      <c r="L28" s="99"/>
      <c r="M28" s="99"/>
      <c r="N28" s="99"/>
      <c r="O28" s="79"/>
      <c r="P28" s="157"/>
      <c r="Q28" s="79"/>
      <c r="R28" s="79"/>
      <c r="S28" s="79"/>
      <c r="T28" s="79"/>
      <c r="U28" s="79"/>
      <c r="V28" s="79"/>
      <c r="W28" s="164"/>
    </row>
    <row r="29" spans="1:23" s="15" customFormat="1">
      <c r="A29" s="157"/>
      <c r="B29" s="158"/>
      <c r="C29" s="165"/>
      <c r="D29" s="165"/>
      <c r="E29" s="165"/>
      <c r="F29" s="165"/>
      <c r="G29" s="165"/>
      <c r="H29" s="165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</row>
    <row r="30" spans="1:23" s="40" customFormat="1" ht="21.75" customHeight="1">
      <c r="A30" s="226" t="s">
        <v>14</v>
      </c>
      <c r="B30" s="226"/>
      <c r="C30" s="226"/>
      <c r="D30" s="94"/>
      <c r="E30" s="94" t="s">
        <v>210</v>
      </c>
      <c r="F30" s="94" t="s">
        <v>211</v>
      </c>
      <c r="G30" s="95" t="s">
        <v>183</v>
      </c>
      <c r="H30" s="95" t="s">
        <v>184</v>
      </c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157"/>
    </row>
    <row r="31" spans="1:23" s="40" customFormat="1" ht="20.25" customHeight="1">
      <c r="A31" s="226"/>
      <c r="B31" s="226"/>
      <c r="C31" s="226"/>
      <c r="D31" s="160" t="s">
        <v>161</v>
      </c>
      <c r="E31" s="160">
        <v>1800</v>
      </c>
      <c r="F31" s="160">
        <f>E31*0.6</f>
        <v>1080</v>
      </c>
      <c r="G31" s="161">
        <f>SUM(C36:V36)</f>
        <v>0</v>
      </c>
      <c r="H31" s="162">
        <f>F31*G31</f>
        <v>0</v>
      </c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57"/>
    </row>
    <row r="32" spans="1:23" s="40" customFormat="1" ht="15" customHeight="1">
      <c r="A32" s="157"/>
      <c r="B32" s="158"/>
      <c r="C32" s="159"/>
      <c r="D32" s="159"/>
      <c r="E32" s="159"/>
      <c r="F32" s="159"/>
      <c r="G32" s="159"/>
      <c r="H32" s="159"/>
      <c r="I32" s="157"/>
      <c r="J32" s="159"/>
      <c r="K32" s="159"/>
      <c r="L32" s="159"/>
      <c r="M32" s="159"/>
      <c r="N32" s="159"/>
      <c r="O32" s="159"/>
      <c r="P32" s="157"/>
      <c r="Q32" s="159"/>
      <c r="R32" s="159"/>
      <c r="S32" s="159"/>
      <c r="T32" s="159"/>
      <c r="U32" s="159"/>
      <c r="V32" s="159"/>
      <c r="W32" s="157"/>
    </row>
    <row r="33" spans="1:23" s="40" customFormat="1" ht="12.6" customHeight="1">
      <c r="A33" s="227" t="s">
        <v>215</v>
      </c>
      <c r="B33" s="228"/>
      <c r="C33" s="112" t="s">
        <v>162</v>
      </c>
      <c r="D33" s="113" t="s">
        <v>163</v>
      </c>
      <c r="E33" s="101" t="s">
        <v>164</v>
      </c>
      <c r="F33" s="101" t="s">
        <v>165</v>
      </c>
      <c r="G33" s="101" t="s">
        <v>107</v>
      </c>
      <c r="H33" s="101" t="s">
        <v>166</v>
      </c>
      <c r="I33" s="166"/>
      <c r="J33" s="112" t="s">
        <v>167</v>
      </c>
      <c r="K33" s="113" t="s">
        <v>168</v>
      </c>
      <c r="L33" s="96"/>
      <c r="M33" s="96"/>
      <c r="N33" s="96"/>
      <c r="O33" s="96"/>
      <c r="P33" s="157"/>
      <c r="Q33" s="96"/>
      <c r="R33" s="96"/>
      <c r="S33" s="96"/>
      <c r="T33" s="96"/>
      <c r="U33" s="96"/>
      <c r="V33" s="96"/>
      <c r="W33" s="157"/>
    </row>
    <row r="34" spans="1:23" s="40" customFormat="1" ht="12.6" customHeight="1">
      <c r="A34" s="229"/>
      <c r="B34" s="230"/>
      <c r="C34" s="53"/>
      <c r="D34" s="53"/>
      <c r="E34" s="97"/>
      <c r="F34" s="97"/>
      <c r="G34" s="97"/>
      <c r="H34" s="97"/>
      <c r="I34" s="157"/>
      <c r="J34" s="53"/>
      <c r="K34" s="53"/>
      <c r="L34" s="97"/>
      <c r="M34" s="97"/>
      <c r="N34" s="97"/>
      <c r="O34" s="97"/>
      <c r="P34" s="157"/>
      <c r="Q34" s="97"/>
      <c r="R34" s="97"/>
      <c r="S34" s="97"/>
      <c r="T34" s="97"/>
      <c r="U34" s="97"/>
      <c r="V34" s="97"/>
      <c r="W34" s="157"/>
    </row>
    <row r="35" spans="1:23" s="40" customFormat="1" ht="40.5" customHeight="1">
      <c r="A35" s="231">
        <v>1</v>
      </c>
      <c r="B35" s="232"/>
      <c r="C35" s="98"/>
      <c r="D35" s="98"/>
      <c r="E35" s="98"/>
      <c r="F35" s="98"/>
      <c r="G35" s="98"/>
      <c r="H35" s="98"/>
      <c r="I35" s="157"/>
      <c r="J35" s="98"/>
      <c r="K35" s="98"/>
      <c r="L35" s="98"/>
      <c r="M35" s="98"/>
      <c r="N35" s="98"/>
      <c r="O35" s="98"/>
      <c r="P35" s="157"/>
      <c r="Q35" s="98"/>
      <c r="R35" s="98"/>
      <c r="S35" s="98"/>
      <c r="T35" s="98"/>
      <c r="U35" s="98"/>
      <c r="V35" s="98"/>
      <c r="W35" s="157"/>
    </row>
    <row r="36" spans="1:23" s="40" customFormat="1" ht="26.25" customHeight="1">
      <c r="A36" s="233" t="s">
        <v>213</v>
      </c>
      <c r="B36" s="234"/>
      <c r="C36" s="99"/>
      <c r="D36" s="99"/>
      <c r="E36" s="99"/>
      <c r="F36" s="99"/>
      <c r="G36" s="99"/>
      <c r="H36" s="99"/>
      <c r="I36" s="167"/>
      <c r="J36" s="99"/>
      <c r="K36" s="99"/>
      <c r="L36" s="79"/>
      <c r="M36" s="79"/>
      <c r="N36" s="79"/>
      <c r="O36" s="79"/>
      <c r="P36" s="157"/>
      <c r="Q36" s="79"/>
      <c r="R36" s="79"/>
      <c r="S36" s="79"/>
      <c r="T36" s="79"/>
      <c r="U36" s="79"/>
      <c r="V36" s="79"/>
      <c r="W36" s="157"/>
    </row>
    <row r="37" spans="1:23" s="15" customFormat="1">
      <c r="A37" s="157"/>
      <c r="B37" s="158"/>
      <c r="C37" s="165"/>
      <c r="D37" s="165"/>
      <c r="E37" s="165"/>
      <c r="F37" s="165"/>
      <c r="G37" s="165"/>
      <c r="H37" s="165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</row>
    <row r="38" spans="1:23" s="40" customFormat="1" ht="21.75" customHeight="1">
      <c r="A38" s="226" t="s">
        <v>15</v>
      </c>
      <c r="B38" s="226"/>
      <c r="C38" s="226"/>
      <c r="D38" s="94"/>
      <c r="E38" s="94" t="s">
        <v>210</v>
      </c>
      <c r="F38" s="94" t="s">
        <v>211</v>
      </c>
      <c r="G38" s="95" t="s">
        <v>183</v>
      </c>
      <c r="H38" s="95" t="s">
        <v>184</v>
      </c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157"/>
    </row>
    <row r="39" spans="1:23" s="40" customFormat="1" ht="20.25" customHeight="1">
      <c r="A39" s="226"/>
      <c r="B39" s="226"/>
      <c r="C39" s="226"/>
      <c r="D39" s="160" t="s">
        <v>169</v>
      </c>
      <c r="E39" s="160">
        <v>2000</v>
      </c>
      <c r="F39" s="160">
        <f>E39*0.6</f>
        <v>1200</v>
      </c>
      <c r="G39" s="161">
        <f>SUM(C44:V44)</f>
        <v>0</v>
      </c>
      <c r="H39" s="162">
        <f>F39*G39</f>
        <v>0</v>
      </c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57"/>
    </row>
    <row r="40" spans="1:23" s="40" customFormat="1" ht="15" customHeight="1">
      <c r="A40" s="157"/>
      <c r="B40" s="158"/>
      <c r="C40" s="159"/>
      <c r="D40" s="159"/>
      <c r="E40" s="159"/>
      <c r="F40" s="159"/>
      <c r="G40" s="159"/>
      <c r="H40" s="159"/>
      <c r="I40" s="157"/>
      <c r="J40" s="159"/>
      <c r="K40" s="159"/>
      <c r="L40" s="159"/>
      <c r="M40" s="159"/>
      <c r="N40" s="159"/>
      <c r="O40" s="159"/>
      <c r="P40" s="157"/>
      <c r="Q40" s="159"/>
      <c r="R40" s="159"/>
      <c r="S40" s="159"/>
      <c r="T40" s="159"/>
      <c r="U40" s="159"/>
      <c r="V40" s="159"/>
      <c r="W40" s="157"/>
    </row>
    <row r="41" spans="1:23" s="40" customFormat="1" ht="12.6" customHeight="1">
      <c r="A41" s="227" t="s">
        <v>215</v>
      </c>
      <c r="B41" s="228"/>
      <c r="C41" s="112" t="s">
        <v>69</v>
      </c>
      <c r="D41" s="113" t="s">
        <v>70</v>
      </c>
      <c r="E41" s="101" t="s">
        <v>59</v>
      </c>
      <c r="F41" s="101" t="s">
        <v>170</v>
      </c>
      <c r="G41" s="101" t="s">
        <v>171</v>
      </c>
      <c r="H41" s="101" t="s">
        <v>172</v>
      </c>
      <c r="I41" s="157"/>
      <c r="J41" s="41"/>
      <c r="K41" s="42"/>
      <c r="L41" s="96"/>
      <c r="M41" s="96"/>
      <c r="N41" s="96"/>
      <c r="O41" s="96"/>
      <c r="P41" s="157"/>
      <c r="Q41" s="96"/>
      <c r="R41" s="96"/>
      <c r="S41" s="96"/>
      <c r="T41" s="96"/>
      <c r="U41" s="96"/>
      <c r="V41" s="96"/>
      <c r="W41" s="157"/>
    </row>
    <row r="42" spans="1:23" s="40" customFormat="1" ht="12.6" customHeight="1">
      <c r="A42" s="229"/>
      <c r="B42" s="230"/>
      <c r="C42" s="53"/>
      <c r="D42" s="53"/>
      <c r="E42" s="97"/>
      <c r="F42" s="97"/>
      <c r="G42" s="97"/>
      <c r="H42" s="97"/>
      <c r="I42" s="157"/>
      <c r="J42" s="53"/>
      <c r="K42" s="53"/>
      <c r="L42" s="97"/>
      <c r="M42" s="97"/>
      <c r="N42" s="97"/>
      <c r="O42" s="97"/>
      <c r="P42" s="157"/>
      <c r="Q42" s="97"/>
      <c r="R42" s="97"/>
      <c r="S42" s="97"/>
      <c r="T42" s="97"/>
      <c r="U42" s="97"/>
      <c r="V42" s="97"/>
      <c r="W42" s="157"/>
    </row>
    <row r="43" spans="1:23" s="40" customFormat="1" ht="40.5" customHeight="1">
      <c r="A43" s="231">
        <v>1</v>
      </c>
      <c r="B43" s="232"/>
      <c r="C43" s="98"/>
      <c r="D43" s="98"/>
      <c r="E43" s="98"/>
      <c r="F43" s="98"/>
      <c r="G43" s="98"/>
      <c r="H43" s="98"/>
      <c r="I43" s="157"/>
      <c r="J43" s="98"/>
      <c r="K43" s="98"/>
      <c r="L43" s="98"/>
      <c r="M43" s="98"/>
      <c r="N43" s="98"/>
      <c r="O43" s="98"/>
      <c r="P43" s="157"/>
      <c r="Q43" s="98"/>
      <c r="R43" s="98"/>
      <c r="S43" s="98"/>
      <c r="T43" s="98"/>
      <c r="U43" s="98"/>
      <c r="V43" s="98"/>
      <c r="W43" s="157"/>
    </row>
    <row r="44" spans="1:23" s="40" customFormat="1" ht="26.25" customHeight="1">
      <c r="A44" s="233" t="s">
        <v>213</v>
      </c>
      <c r="B44" s="234"/>
      <c r="C44" s="99"/>
      <c r="D44" s="99"/>
      <c r="E44" s="99"/>
      <c r="F44" s="99"/>
      <c r="G44" s="99"/>
      <c r="H44" s="99"/>
      <c r="I44" s="157"/>
      <c r="J44" s="54"/>
      <c r="K44" s="55"/>
      <c r="L44" s="79"/>
      <c r="M44" s="79"/>
      <c r="N44" s="79"/>
      <c r="O44" s="79"/>
      <c r="P44" s="157"/>
      <c r="Q44" s="79"/>
      <c r="R44" s="79"/>
      <c r="S44" s="79"/>
      <c r="T44" s="79"/>
      <c r="U44" s="79"/>
      <c r="V44" s="79"/>
      <c r="W44" s="157"/>
    </row>
    <row r="45" spans="1:23">
      <c r="A45" s="155"/>
      <c r="B45" s="155"/>
      <c r="C45" s="155"/>
      <c r="D45" s="155"/>
      <c r="E45" s="155"/>
      <c r="F45" s="155"/>
      <c r="G45" s="155"/>
      <c r="H45" s="155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</row>
  </sheetData>
  <sheetProtection sheet="1" objects="1" scenarios="1"/>
  <mergeCells count="29">
    <mergeCell ref="A42:B42"/>
    <mergeCell ref="A43:B43"/>
    <mergeCell ref="A44:B44"/>
    <mergeCell ref="A34:B34"/>
    <mergeCell ref="A35:B35"/>
    <mergeCell ref="A36:B36"/>
    <mergeCell ref="A38:C39"/>
    <mergeCell ref="A41:B41"/>
    <mergeCell ref="A33:B33"/>
    <mergeCell ref="A30:C31"/>
    <mergeCell ref="A22:C23"/>
    <mergeCell ref="A25:B25"/>
    <mergeCell ref="A26:B26"/>
    <mergeCell ref="A27:B27"/>
    <mergeCell ref="A28:B28"/>
    <mergeCell ref="A17:B17"/>
    <mergeCell ref="A18:B18"/>
    <mergeCell ref="A19:B19"/>
    <mergeCell ref="A20:B20"/>
    <mergeCell ref="A1:C2"/>
    <mergeCell ref="A9:C10"/>
    <mergeCell ref="A14:B14"/>
    <mergeCell ref="A15:B15"/>
    <mergeCell ref="A12:B12"/>
    <mergeCell ref="A13:B13"/>
    <mergeCell ref="A4:B4"/>
    <mergeCell ref="A5:B5"/>
    <mergeCell ref="A7:B7"/>
    <mergeCell ref="A6:B6"/>
  </mergeCells>
  <phoneticPr fontId="3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3"/>
  <sheetViews>
    <sheetView workbookViewId="0">
      <selection activeCell="I241" sqref="I241"/>
    </sheetView>
  </sheetViews>
  <sheetFormatPr defaultColWidth="9" defaultRowHeight="18"/>
  <cols>
    <col min="1" max="1" width="8.5" style="23" customWidth="1"/>
    <col min="2" max="2" width="12.5" style="23" customWidth="1"/>
    <col min="3" max="3" width="17.75" style="23" customWidth="1"/>
    <col min="4" max="4" width="5.75" style="23" customWidth="1"/>
    <col min="5" max="5" width="16.5" style="33" customWidth="1"/>
    <col min="6" max="7" width="8.75" style="32" customWidth="1"/>
    <col min="8" max="8" width="6.625" style="33" customWidth="1"/>
    <col min="9" max="9" width="14.5" style="129" customWidth="1"/>
    <col min="10" max="10" width="8.25" style="26" customWidth="1"/>
    <col min="11" max="11" width="11.375" style="22" customWidth="1"/>
    <col min="12" max="16" width="4" style="22" customWidth="1"/>
    <col min="17" max="16384" width="9" style="22"/>
  </cols>
  <sheetData>
    <row r="1" spans="1:11" ht="29.25" customHeight="1">
      <c r="A1" s="81" t="s">
        <v>208</v>
      </c>
      <c r="B1" s="81" t="s">
        <v>209</v>
      </c>
      <c r="C1" s="110" t="s">
        <v>173</v>
      </c>
      <c r="D1" s="81" t="s">
        <v>174</v>
      </c>
      <c r="E1" s="86" t="s">
        <v>175</v>
      </c>
      <c r="F1" s="87" t="s">
        <v>245</v>
      </c>
      <c r="G1" s="87" t="s">
        <v>246</v>
      </c>
      <c r="H1" s="86" t="s">
        <v>183</v>
      </c>
      <c r="I1" s="127" t="s">
        <v>184</v>
      </c>
      <c r="J1" s="88" t="s">
        <v>207</v>
      </c>
      <c r="K1" s="88" t="s">
        <v>185</v>
      </c>
    </row>
    <row r="2" spans="1:11" ht="21.75" customHeight="1">
      <c r="A2" s="83"/>
      <c r="B2" s="83"/>
      <c r="C2" s="111"/>
      <c r="D2" s="83"/>
      <c r="E2" s="82"/>
      <c r="F2" s="84"/>
      <c r="G2" s="82"/>
      <c r="H2" s="82">
        <f>SUM(H3:H330)</f>
        <v>0</v>
      </c>
      <c r="I2" s="128">
        <f>SUM(I3:I330)</f>
        <v>0</v>
      </c>
      <c r="J2" s="85">
        <f>I2*0.1</f>
        <v>0</v>
      </c>
      <c r="K2" s="85">
        <f>SUM(I2:J2)</f>
        <v>0</v>
      </c>
    </row>
    <row r="3" spans="1:11" ht="15.75" customHeight="1">
      <c r="A3" s="26" t="s">
        <v>17</v>
      </c>
      <c r="B3" s="26" t="s">
        <v>16</v>
      </c>
      <c r="C3" s="26" t="s">
        <v>21</v>
      </c>
      <c r="D3" s="23" t="s">
        <v>40</v>
      </c>
      <c r="E3" s="33">
        <v>4570101680419</v>
      </c>
      <c r="F3" s="32">
        <v>2300</v>
      </c>
      <c r="G3" s="32">
        <f t="shared" ref="G3:G16" si="0">F3*0.6</f>
        <v>1380</v>
      </c>
      <c r="H3" s="33">
        <f>'POM RIB CC'!C9</f>
        <v>0</v>
      </c>
      <c r="I3" s="129">
        <f>G3*H3</f>
        <v>0</v>
      </c>
    </row>
    <row r="4" spans="1:11" ht="15.75" customHeight="1">
      <c r="C4" s="26" t="s">
        <v>22</v>
      </c>
      <c r="D4" s="23" t="s">
        <v>40</v>
      </c>
      <c r="E4" s="33">
        <v>4570101680464</v>
      </c>
      <c r="F4" s="32">
        <v>2300</v>
      </c>
      <c r="G4" s="32">
        <f t="shared" si="0"/>
        <v>1380</v>
      </c>
      <c r="H4" s="33">
        <f>'POM RIB CC'!D9</f>
        <v>0</v>
      </c>
      <c r="I4" s="129">
        <f t="shared" ref="I4:I67" si="1">G4*H4</f>
        <v>0</v>
      </c>
    </row>
    <row r="5" spans="1:11" ht="15.75" customHeight="1">
      <c r="A5" s="26"/>
      <c r="B5" s="26"/>
      <c r="C5" s="23" t="s">
        <v>23</v>
      </c>
      <c r="D5" s="23" t="s">
        <v>40</v>
      </c>
      <c r="E5" s="72">
        <v>4570101682307</v>
      </c>
      <c r="F5" s="32">
        <v>2300</v>
      </c>
      <c r="G5" s="32">
        <f t="shared" si="0"/>
        <v>1380</v>
      </c>
      <c r="H5" s="33">
        <f>'POM RIB CC'!E9</f>
        <v>0</v>
      </c>
      <c r="I5" s="129">
        <f t="shared" si="1"/>
        <v>0</v>
      </c>
    </row>
    <row r="6" spans="1:11" ht="15.75" customHeight="1">
      <c r="C6" s="23" t="s">
        <v>24</v>
      </c>
      <c r="D6" s="23" t="s">
        <v>40</v>
      </c>
      <c r="E6" s="33">
        <v>4570101682796</v>
      </c>
      <c r="F6" s="32">
        <v>2300</v>
      </c>
      <c r="G6" s="32">
        <f t="shared" si="0"/>
        <v>1380</v>
      </c>
      <c r="H6" s="33">
        <f>'POM RIB CC'!F9</f>
        <v>0</v>
      </c>
      <c r="I6" s="129">
        <f t="shared" si="1"/>
        <v>0</v>
      </c>
    </row>
    <row r="7" spans="1:11" ht="15.75" customHeight="1">
      <c r="A7" s="26"/>
      <c r="B7" s="26"/>
      <c r="C7" s="23" t="s">
        <v>25</v>
      </c>
      <c r="D7" s="23" t="s">
        <v>40</v>
      </c>
      <c r="E7" s="72">
        <v>4570101682314</v>
      </c>
      <c r="F7" s="32">
        <v>2300</v>
      </c>
      <c r="G7" s="32">
        <f t="shared" si="0"/>
        <v>1380</v>
      </c>
      <c r="H7" s="33">
        <f>'POM RIB CC'!G9</f>
        <v>0</v>
      </c>
      <c r="I7" s="129">
        <f t="shared" si="1"/>
        <v>0</v>
      </c>
    </row>
    <row r="8" spans="1:11" ht="15.75" customHeight="1">
      <c r="C8" s="23" t="s">
        <v>26</v>
      </c>
      <c r="D8" s="23" t="s">
        <v>40</v>
      </c>
      <c r="E8" s="73">
        <v>4570101684721</v>
      </c>
      <c r="F8" s="32">
        <v>2300</v>
      </c>
      <c r="G8" s="32">
        <f t="shared" si="0"/>
        <v>1380</v>
      </c>
      <c r="H8" s="33">
        <f>'POM RIB CC'!H9</f>
        <v>0</v>
      </c>
      <c r="I8" s="129">
        <f t="shared" si="1"/>
        <v>0</v>
      </c>
    </row>
    <row r="9" spans="1:11" ht="15.75" customHeight="1">
      <c r="C9" s="23" t="s">
        <v>42</v>
      </c>
      <c r="D9" s="23" t="s">
        <v>40</v>
      </c>
      <c r="E9" s="33">
        <v>4570101686305</v>
      </c>
      <c r="F9" s="32">
        <v>2300</v>
      </c>
      <c r="G9" s="32">
        <f t="shared" si="0"/>
        <v>1380</v>
      </c>
      <c r="H9" s="33" cm="1">
        <f t="array" ref="H9:H14">TRANSPOSE('POM RIB CC'!C16:H16)</f>
        <v>0</v>
      </c>
      <c r="I9" s="129">
        <f t="shared" si="1"/>
        <v>0</v>
      </c>
    </row>
    <row r="10" spans="1:11" ht="15.75" customHeight="1">
      <c r="C10" s="23" t="s">
        <v>43</v>
      </c>
      <c r="D10" s="23" t="s">
        <v>40</v>
      </c>
      <c r="E10" s="33">
        <v>4570101686312</v>
      </c>
      <c r="F10" s="32">
        <v>2300</v>
      </c>
      <c r="G10" s="32">
        <f t="shared" si="0"/>
        <v>1380</v>
      </c>
      <c r="H10" s="33">
        <v>0</v>
      </c>
      <c r="I10" s="129">
        <f t="shared" si="1"/>
        <v>0</v>
      </c>
    </row>
    <row r="11" spans="1:11" ht="15.75" customHeight="1">
      <c r="C11" s="23" t="s">
        <v>44</v>
      </c>
      <c r="D11" s="23" t="s">
        <v>40</v>
      </c>
      <c r="E11" s="33">
        <v>4570101686329</v>
      </c>
      <c r="F11" s="32">
        <v>2300</v>
      </c>
      <c r="G11" s="32">
        <f t="shared" si="0"/>
        <v>1380</v>
      </c>
      <c r="H11" s="33">
        <v>0</v>
      </c>
      <c r="I11" s="129">
        <f t="shared" si="1"/>
        <v>0</v>
      </c>
    </row>
    <row r="12" spans="1:11" ht="15.75" customHeight="1">
      <c r="C12" s="23" t="s">
        <v>45</v>
      </c>
      <c r="D12" s="23" t="s">
        <v>40</v>
      </c>
      <c r="E12" s="33">
        <v>4570101686336</v>
      </c>
      <c r="F12" s="32">
        <v>2300</v>
      </c>
      <c r="G12" s="32">
        <f t="shared" si="0"/>
        <v>1380</v>
      </c>
      <c r="H12" s="33">
        <v>0</v>
      </c>
      <c r="I12" s="129">
        <f t="shared" si="1"/>
        <v>0</v>
      </c>
    </row>
    <row r="13" spans="1:11" ht="15.75" customHeight="1">
      <c r="C13" s="23" t="s">
        <v>46</v>
      </c>
      <c r="D13" s="23" t="s">
        <v>40</v>
      </c>
      <c r="E13" s="33">
        <v>4570101686343</v>
      </c>
      <c r="F13" s="32">
        <v>2300</v>
      </c>
      <c r="G13" s="32">
        <f t="shared" si="0"/>
        <v>1380</v>
      </c>
      <c r="H13" s="33">
        <v>0</v>
      </c>
      <c r="I13" s="129">
        <f t="shared" si="1"/>
        <v>0</v>
      </c>
    </row>
    <row r="14" spans="1:11" ht="15.75" customHeight="1">
      <c r="C14" s="23" t="s">
        <v>47</v>
      </c>
      <c r="D14" s="23" t="s">
        <v>40</v>
      </c>
      <c r="E14" s="73">
        <v>4570101684738</v>
      </c>
      <c r="F14" s="32">
        <v>2300</v>
      </c>
      <c r="G14" s="32">
        <f t="shared" si="0"/>
        <v>1380</v>
      </c>
      <c r="H14" s="33">
        <v>0</v>
      </c>
      <c r="I14" s="129">
        <f t="shared" si="1"/>
        <v>0</v>
      </c>
    </row>
    <row r="15" spans="1:11" ht="15.75" customHeight="1">
      <c r="C15" s="23" t="s">
        <v>190</v>
      </c>
      <c r="D15" s="23" t="s">
        <v>40</v>
      </c>
      <c r="E15" s="72">
        <v>4570101682758</v>
      </c>
      <c r="F15" s="32">
        <v>2300</v>
      </c>
      <c r="G15" s="32">
        <f t="shared" si="0"/>
        <v>1380</v>
      </c>
      <c r="H15" s="33" cm="1">
        <f t="array" ref="H15:H21">TRANSPOSE('POM RIB CC'!C23:I23)</f>
        <v>0</v>
      </c>
      <c r="I15" s="129">
        <f t="shared" si="1"/>
        <v>0</v>
      </c>
    </row>
    <row r="16" spans="1:11" ht="15.75" customHeight="1">
      <c r="C16" s="23" t="s">
        <v>191</v>
      </c>
      <c r="D16" s="23" t="s">
        <v>40</v>
      </c>
      <c r="E16" s="33">
        <v>4570101682765</v>
      </c>
      <c r="F16" s="32">
        <v>2300</v>
      </c>
      <c r="G16" s="32">
        <f t="shared" si="0"/>
        <v>1380</v>
      </c>
      <c r="H16" s="33">
        <v>0</v>
      </c>
      <c r="I16" s="129">
        <f t="shared" si="1"/>
        <v>0</v>
      </c>
    </row>
    <row r="17" spans="1:9" ht="15.75" customHeight="1">
      <c r="A17" s="22"/>
      <c r="B17" s="22"/>
      <c r="C17" s="23" t="s">
        <v>200</v>
      </c>
      <c r="D17" s="23" t="s">
        <v>40</v>
      </c>
      <c r="E17" s="73">
        <v>4570101684745</v>
      </c>
      <c r="F17" s="32">
        <v>2300</v>
      </c>
      <c r="G17" s="32">
        <f t="shared" ref="G17:G59" si="2">F17*0.6</f>
        <v>1380</v>
      </c>
      <c r="H17" s="33">
        <v>0</v>
      </c>
      <c r="I17" s="129">
        <f t="shared" si="1"/>
        <v>0</v>
      </c>
    </row>
    <row r="18" spans="1:9" ht="15.75" customHeight="1">
      <c r="C18" s="23" t="s">
        <v>55</v>
      </c>
      <c r="D18" s="23" t="s">
        <v>40</v>
      </c>
      <c r="E18" s="33">
        <v>4570101682789</v>
      </c>
      <c r="F18" s="32">
        <v>2300</v>
      </c>
      <c r="G18" s="32">
        <f t="shared" si="2"/>
        <v>1380</v>
      </c>
      <c r="H18" s="33">
        <v>0</v>
      </c>
      <c r="I18" s="129">
        <f t="shared" si="1"/>
        <v>0</v>
      </c>
    </row>
    <row r="19" spans="1:9" ht="15.75" customHeight="1">
      <c r="C19" s="26" t="s">
        <v>56</v>
      </c>
      <c r="D19" s="23" t="s">
        <v>40</v>
      </c>
      <c r="E19" s="33">
        <v>4570101680426</v>
      </c>
      <c r="F19" s="32">
        <v>2300</v>
      </c>
      <c r="G19" s="32">
        <f t="shared" si="2"/>
        <v>1380</v>
      </c>
      <c r="H19" s="33">
        <v>0</v>
      </c>
      <c r="I19" s="129">
        <f t="shared" si="1"/>
        <v>0</v>
      </c>
    </row>
    <row r="20" spans="1:9" ht="15.75" customHeight="1">
      <c r="C20" s="23" t="s">
        <v>57</v>
      </c>
      <c r="D20" s="23" t="s">
        <v>40</v>
      </c>
      <c r="E20" s="33">
        <v>4570101682802</v>
      </c>
      <c r="F20" s="32">
        <v>2300</v>
      </c>
      <c r="G20" s="32">
        <f t="shared" si="2"/>
        <v>1380</v>
      </c>
      <c r="H20" s="33">
        <v>0</v>
      </c>
      <c r="I20" s="129">
        <f t="shared" si="1"/>
        <v>0</v>
      </c>
    </row>
    <row r="21" spans="1:9" ht="15.75" customHeight="1">
      <c r="C21" s="26" t="s">
        <v>58</v>
      </c>
      <c r="D21" s="23" t="s">
        <v>40</v>
      </c>
      <c r="E21" s="33">
        <v>4570101680440</v>
      </c>
      <c r="F21" s="32">
        <v>2300</v>
      </c>
      <c r="G21" s="32">
        <f t="shared" si="2"/>
        <v>1380</v>
      </c>
      <c r="H21" s="33">
        <v>0</v>
      </c>
      <c r="I21" s="129">
        <f t="shared" si="1"/>
        <v>0</v>
      </c>
    </row>
    <row r="22" spans="1:9" ht="15.75" customHeight="1">
      <c r="C22" s="23" t="s">
        <v>69</v>
      </c>
      <c r="D22" s="23" t="s">
        <v>40</v>
      </c>
      <c r="E22" s="72">
        <v>4570101682819</v>
      </c>
      <c r="F22" s="32">
        <v>2300</v>
      </c>
      <c r="G22" s="32">
        <f t="shared" si="2"/>
        <v>1380</v>
      </c>
      <c r="H22" s="33" cm="1">
        <f t="array" ref="H22:H27">TRANSPOSE('POM RIB CC'!C30:H30)</f>
        <v>0</v>
      </c>
      <c r="I22" s="129">
        <f t="shared" si="1"/>
        <v>0</v>
      </c>
    </row>
    <row r="23" spans="1:9" ht="15.75" customHeight="1">
      <c r="C23" s="23" t="s">
        <v>70</v>
      </c>
      <c r="D23" s="23" t="s">
        <v>40</v>
      </c>
      <c r="E23" s="72">
        <v>4570101682826</v>
      </c>
      <c r="F23" s="32">
        <v>2300</v>
      </c>
      <c r="G23" s="32">
        <f t="shared" si="2"/>
        <v>1380</v>
      </c>
      <c r="H23" s="33">
        <v>0</v>
      </c>
      <c r="I23" s="129">
        <f t="shared" si="1"/>
        <v>0</v>
      </c>
    </row>
    <row r="24" spans="1:9" ht="15.75" customHeight="1">
      <c r="C24" s="23" t="s">
        <v>61</v>
      </c>
      <c r="D24" s="23" t="s">
        <v>40</v>
      </c>
      <c r="E24" s="33">
        <v>4570101680341</v>
      </c>
      <c r="F24" s="32">
        <v>2300</v>
      </c>
      <c r="G24" s="32">
        <f t="shared" si="2"/>
        <v>1380</v>
      </c>
      <c r="H24" s="33">
        <v>0</v>
      </c>
      <c r="I24" s="129">
        <f t="shared" si="1"/>
        <v>0</v>
      </c>
    </row>
    <row r="25" spans="1:9" ht="15.75" customHeight="1">
      <c r="C25" s="26" t="s">
        <v>71</v>
      </c>
      <c r="D25" s="23" t="s">
        <v>40</v>
      </c>
      <c r="E25" s="33">
        <v>4570101680402</v>
      </c>
      <c r="F25" s="32">
        <v>2300</v>
      </c>
      <c r="G25" s="32">
        <f t="shared" si="2"/>
        <v>1380</v>
      </c>
      <c r="H25" s="33">
        <v>0</v>
      </c>
      <c r="I25" s="129">
        <f t="shared" si="1"/>
        <v>0</v>
      </c>
    </row>
    <row r="26" spans="1:9" ht="15.75" customHeight="1">
      <c r="C26" s="23" t="s">
        <v>72</v>
      </c>
      <c r="D26" s="23" t="s">
        <v>40</v>
      </c>
      <c r="E26" s="72">
        <v>4570101682840</v>
      </c>
      <c r="F26" s="32">
        <v>2300</v>
      </c>
      <c r="G26" s="32">
        <f t="shared" si="2"/>
        <v>1380</v>
      </c>
      <c r="H26" s="33">
        <v>0</v>
      </c>
      <c r="I26" s="129">
        <f t="shared" si="1"/>
        <v>0</v>
      </c>
    </row>
    <row r="27" spans="1:9" ht="15.75" customHeight="1">
      <c r="C27" s="23" t="s">
        <v>62</v>
      </c>
      <c r="D27" s="23" t="s">
        <v>40</v>
      </c>
      <c r="E27" s="72">
        <v>4570101685667</v>
      </c>
      <c r="F27" s="32">
        <v>2300</v>
      </c>
      <c r="G27" s="32">
        <f t="shared" si="2"/>
        <v>1380</v>
      </c>
      <c r="H27" s="33">
        <v>0</v>
      </c>
      <c r="I27" s="129">
        <f t="shared" si="1"/>
        <v>0</v>
      </c>
    </row>
    <row r="28" spans="1:9" ht="15.75" customHeight="1">
      <c r="C28" s="23" t="s">
        <v>192</v>
      </c>
      <c r="D28" s="23" t="s">
        <v>40</v>
      </c>
      <c r="E28" s="72">
        <v>4570101685674</v>
      </c>
      <c r="F28" s="32">
        <v>2300</v>
      </c>
      <c r="G28" s="32">
        <f t="shared" si="2"/>
        <v>1380</v>
      </c>
      <c r="H28" s="33" cm="1">
        <f t="array" ref="H28:H33">TRANSPOSE('POM RIB CC'!C36:H36)</f>
        <v>0</v>
      </c>
      <c r="I28" s="129">
        <f t="shared" si="1"/>
        <v>0</v>
      </c>
    </row>
    <row r="29" spans="1:9" ht="15.75" customHeight="1">
      <c r="C29" s="23" t="s">
        <v>80</v>
      </c>
      <c r="D29" s="23" t="s">
        <v>40</v>
      </c>
      <c r="E29" s="72">
        <v>4570101682901</v>
      </c>
      <c r="F29" s="32">
        <v>2300</v>
      </c>
      <c r="G29" s="32">
        <f t="shared" si="2"/>
        <v>1380</v>
      </c>
      <c r="H29" s="33">
        <v>0</v>
      </c>
      <c r="I29" s="129">
        <f t="shared" si="1"/>
        <v>0</v>
      </c>
    </row>
    <row r="30" spans="1:9" ht="15.75" customHeight="1">
      <c r="C30" s="23" t="s">
        <v>81</v>
      </c>
      <c r="D30" s="23" t="s">
        <v>40</v>
      </c>
      <c r="E30" s="72">
        <v>4570101682932</v>
      </c>
      <c r="F30" s="32">
        <v>2300</v>
      </c>
      <c r="G30" s="32">
        <f t="shared" si="2"/>
        <v>1380</v>
      </c>
      <c r="H30" s="33">
        <v>0</v>
      </c>
      <c r="I30" s="129">
        <f t="shared" si="1"/>
        <v>0</v>
      </c>
    </row>
    <row r="31" spans="1:9" ht="15.75" customHeight="1">
      <c r="C31" s="23" t="s">
        <v>82</v>
      </c>
      <c r="D31" s="23" t="s">
        <v>40</v>
      </c>
      <c r="E31" s="72">
        <v>4570101682949</v>
      </c>
      <c r="F31" s="32">
        <v>2300</v>
      </c>
      <c r="G31" s="32">
        <f t="shared" si="2"/>
        <v>1380</v>
      </c>
      <c r="H31" s="33">
        <v>0</v>
      </c>
      <c r="I31" s="129">
        <f t="shared" si="1"/>
        <v>0</v>
      </c>
    </row>
    <row r="32" spans="1:9" ht="15.75" customHeight="1">
      <c r="C32" s="23" t="s">
        <v>83</v>
      </c>
      <c r="D32" s="23" t="s">
        <v>40</v>
      </c>
      <c r="E32" s="72">
        <v>4570101682956</v>
      </c>
      <c r="F32" s="32">
        <v>2300</v>
      </c>
      <c r="G32" s="32">
        <f t="shared" si="2"/>
        <v>1380</v>
      </c>
      <c r="H32" s="33">
        <v>0</v>
      </c>
      <c r="I32" s="129">
        <f t="shared" si="1"/>
        <v>0</v>
      </c>
    </row>
    <row r="33" spans="3:9" ht="15.75" customHeight="1">
      <c r="C33" s="23" t="s">
        <v>84</v>
      </c>
      <c r="D33" s="23" t="s">
        <v>40</v>
      </c>
      <c r="E33" s="72">
        <v>4570101682963</v>
      </c>
      <c r="F33" s="32">
        <v>2300</v>
      </c>
      <c r="G33" s="32">
        <f t="shared" si="2"/>
        <v>1380</v>
      </c>
      <c r="H33" s="33">
        <v>0</v>
      </c>
      <c r="I33" s="129">
        <f t="shared" si="1"/>
        <v>0</v>
      </c>
    </row>
    <row r="34" spans="3:9" ht="15.75" customHeight="1">
      <c r="C34" s="26" t="s">
        <v>193</v>
      </c>
      <c r="D34" s="23" t="s">
        <v>40</v>
      </c>
      <c r="E34" s="33">
        <v>4570101680372</v>
      </c>
      <c r="F34" s="32">
        <v>2300</v>
      </c>
      <c r="G34" s="32">
        <f t="shared" si="2"/>
        <v>1380</v>
      </c>
      <c r="H34" s="33" cm="1">
        <f t="array" ref="H34:H38">TRANSPOSE('POM RIB CC'!C42:G42)</f>
        <v>0</v>
      </c>
      <c r="I34" s="129">
        <f t="shared" si="1"/>
        <v>0</v>
      </c>
    </row>
    <row r="35" spans="3:9" ht="15.75" customHeight="1">
      <c r="C35" s="23" t="s">
        <v>92</v>
      </c>
      <c r="D35" s="23" t="s">
        <v>40</v>
      </c>
      <c r="E35" s="72">
        <v>4570101682369</v>
      </c>
      <c r="F35" s="32">
        <v>2300</v>
      </c>
      <c r="G35" s="32">
        <f t="shared" si="2"/>
        <v>1380</v>
      </c>
      <c r="H35" s="33">
        <v>0</v>
      </c>
      <c r="I35" s="129">
        <f t="shared" si="1"/>
        <v>0</v>
      </c>
    </row>
    <row r="36" spans="3:9" ht="15.75" customHeight="1">
      <c r="C36" s="26" t="s">
        <v>194</v>
      </c>
      <c r="D36" s="23" t="s">
        <v>40</v>
      </c>
      <c r="E36" s="33">
        <v>4570101680389</v>
      </c>
      <c r="F36" s="32">
        <v>2300</v>
      </c>
      <c r="G36" s="32">
        <f t="shared" si="2"/>
        <v>1380</v>
      </c>
      <c r="H36" s="33">
        <v>0</v>
      </c>
      <c r="I36" s="129">
        <f t="shared" si="1"/>
        <v>0</v>
      </c>
    </row>
    <row r="37" spans="3:9" ht="15.75" customHeight="1">
      <c r="C37" s="26" t="s">
        <v>195</v>
      </c>
      <c r="D37" s="23" t="s">
        <v>40</v>
      </c>
      <c r="E37" s="33">
        <v>4570101680396</v>
      </c>
      <c r="F37" s="32">
        <v>2300</v>
      </c>
      <c r="G37" s="32">
        <f t="shared" si="2"/>
        <v>1380</v>
      </c>
      <c r="H37" s="33">
        <v>0</v>
      </c>
      <c r="I37" s="129">
        <f t="shared" si="1"/>
        <v>0</v>
      </c>
    </row>
    <row r="38" spans="3:9" ht="15.75" customHeight="1">
      <c r="C38" s="26" t="s">
        <v>93</v>
      </c>
      <c r="D38" s="23" t="s">
        <v>40</v>
      </c>
      <c r="E38" s="27">
        <v>4570101680655</v>
      </c>
      <c r="F38" s="32">
        <v>2300</v>
      </c>
      <c r="G38" s="32">
        <f t="shared" si="2"/>
        <v>1380</v>
      </c>
      <c r="H38" s="33">
        <v>0</v>
      </c>
      <c r="I38" s="129">
        <f t="shared" si="1"/>
        <v>0</v>
      </c>
    </row>
    <row r="39" spans="3:9" ht="15.75" customHeight="1">
      <c r="C39" s="23" t="s">
        <v>96</v>
      </c>
      <c r="D39" s="23" t="s">
        <v>40</v>
      </c>
      <c r="E39" s="72">
        <v>4570101682352</v>
      </c>
      <c r="F39" s="32">
        <v>2300</v>
      </c>
      <c r="G39" s="32">
        <f t="shared" si="2"/>
        <v>1380</v>
      </c>
      <c r="H39" s="33" cm="1">
        <f t="array" ref="H39:H44">TRANSPOSE('POM RIB CC'!C48:H48)</f>
        <v>0</v>
      </c>
      <c r="I39" s="129">
        <f t="shared" si="1"/>
        <v>0</v>
      </c>
    </row>
    <row r="40" spans="3:9" ht="15.75" customHeight="1">
      <c r="C40" s="23" t="s">
        <v>97</v>
      </c>
      <c r="D40" s="23" t="s">
        <v>40</v>
      </c>
      <c r="E40" s="72">
        <v>4570101682970</v>
      </c>
      <c r="F40" s="32">
        <v>2300</v>
      </c>
      <c r="G40" s="32">
        <f t="shared" si="2"/>
        <v>1380</v>
      </c>
      <c r="H40" s="33">
        <v>0</v>
      </c>
      <c r="I40" s="129">
        <f t="shared" si="1"/>
        <v>0</v>
      </c>
    </row>
    <row r="41" spans="3:9" ht="15.75" customHeight="1">
      <c r="C41" s="23" t="s">
        <v>196</v>
      </c>
      <c r="D41" s="23" t="s">
        <v>40</v>
      </c>
      <c r="E41" s="73">
        <v>4570101684752</v>
      </c>
      <c r="F41" s="32">
        <v>2300</v>
      </c>
      <c r="G41" s="32">
        <f t="shared" si="2"/>
        <v>1380</v>
      </c>
      <c r="H41" s="33">
        <v>0</v>
      </c>
      <c r="I41" s="129">
        <f t="shared" si="1"/>
        <v>0</v>
      </c>
    </row>
    <row r="42" spans="3:9" ht="15.75" customHeight="1">
      <c r="C42" s="23" t="s">
        <v>197</v>
      </c>
      <c r="D42" s="23" t="s">
        <v>40</v>
      </c>
      <c r="E42" s="73">
        <v>4570101684769</v>
      </c>
      <c r="F42" s="32">
        <v>2300</v>
      </c>
      <c r="G42" s="32">
        <f t="shared" si="2"/>
        <v>1380</v>
      </c>
      <c r="H42" s="27">
        <v>0</v>
      </c>
      <c r="I42" s="130">
        <f t="shared" si="1"/>
        <v>0</v>
      </c>
    </row>
    <row r="43" spans="3:9" ht="15.75" customHeight="1">
      <c r="C43" s="23" t="s">
        <v>51</v>
      </c>
      <c r="D43" s="23" t="s">
        <v>40</v>
      </c>
      <c r="E43" s="73">
        <v>4570101684820</v>
      </c>
      <c r="F43" s="32">
        <v>2300</v>
      </c>
      <c r="G43" s="32">
        <f t="shared" si="2"/>
        <v>1380</v>
      </c>
      <c r="H43" s="27">
        <v>0</v>
      </c>
      <c r="I43" s="130">
        <f t="shared" si="1"/>
        <v>0</v>
      </c>
    </row>
    <row r="44" spans="3:9" ht="15.75" customHeight="1">
      <c r="C44" s="23" t="s">
        <v>98</v>
      </c>
      <c r="D44" s="23" t="s">
        <v>40</v>
      </c>
      <c r="E44" s="73">
        <v>4570101684837</v>
      </c>
      <c r="F44" s="32">
        <v>2300</v>
      </c>
      <c r="G44" s="32">
        <f t="shared" si="2"/>
        <v>1380</v>
      </c>
      <c r="H44" s="33">
        <v>0</v>
      </c>
      <c r="I44" s="129">
        <f t="shared" si="1"/>
        <v>0</v>
      </c>
    </row>
    <row r="45" spans="3:9" ht="15.75" customHeight="1">
      <c r="C45" s="23" t="s">
        <v>201</v>
      </c>
      <c r="D45" s="23" t="s">
        <v>40</v>
      </c>
      <c r="E45" s="73">
        <v>4570101684776</v>
      </c>
      <c r="F45" s="32">
        <v>2300</v>
      </c>
      <c r="G45" s="32">
        <f t="shared" si="2"/>
        <v>1380</v>
      </c>
      <c r="H45" s="33" cm="1">
        <f t="array" ref="H45:H50">TRANSPOSE('POM RIB CC'!C54:H54)</f>
        <v>0</v>
      </c>
      <c r="I45" s="129">
        <f t="shared" si="1"/>
        <v>0</v>
      </c>
    </row>
    <row r="46" spans="3:9" ht="15.75" customHeight="1">
      <c r="C46" s="23" t="s">
        <v>102</v>
      </c>
      <c r="D46" s="23" t="s">
        <v>40</v>
      </c>
      <c r="E46" s="73">
        <v>4570101684783</v>
      </c>
      <c r="F46" s="32">
        <v>2300</v>
      </c>
      <c r="G46" s="32">
        <f t="shared" si="2"/>
        <v>1380</v>
      </c>
      <c r="H46" s="27">
        <v>0</v>
      </c>
      <c r="I46" s="130">
        <f t="shared" si="1"/>
        <v>0</v>
      </c>
    </row>
    <row r="47" spans="3:9" ht="15.75" customHeight="1">
      <c r="C47" s="23" t="s">
        <v>65</v>
      </c>
      <c r="D47" s="23" t="s">
        <v>40</v>
      </c>
      <c r="E47" s="73">
        <v>4570101684790</v>
      </c>
      <c r="F47" s="32">
        <v>2300</v>
      </c>
      <c r="G47" s="32">
        <f t="shared" si="2"/>
        <v>1380</v>
      </c>
      <c r="H47" s="27">
        <v>0</v>
      </c>
      <c r="I47" s="130">
        <f t="shared" si="1"/>
        <v>0</v>
      </c>
    </row>
    <row r="48" spans="3:9" ht="15.75" customHeight="1">
      <c r="C48" s="23" t="s">
        <v>73</v>
      </c>
      <c r="D48" s="23" t="s">
        <v>40</v>
      </c>
      <c r="E48" s="73">
        <v>4570101684806</v>
      </c>
      <c r="F48" s="32">
        <v>2300</v>
      </c>
      <c r="G48" s="32">
        <f t="shared" si="2"/>
        <v>1380</v>
      </c>
      <c r="H48" s="27">
        <v>0</v>
      </c>
      <c r="I48" s="130">
        <f t="shared" si="1"/>
        <v>0</v>
      </c>
    </row>
    <row r="49" spans="3:13" ht="15.75" customHeight="1">
      <c r="C49" s="23" t="s">
        <v>103</v>
      </c>
      <c r="D49" s="23" t="s">
        <v>40</v>
      </c>
      <c r="E49" s="72">
        <v>4570101682857</v>
      </c>
      <c r="F49" s="32">
        <v>2300</v>
      </c>
      <c r="G49" s="32">
        <f t="shared" si="2"/>
        <v>1380</v>
      </c>
      <c r="H49" s="27">
        <v>0</v>
      </c>
      <c r="I49" s="130">
        <f t="shared" si="1"/>
        <v>0</v>
      </c>
    </row>
    <row r="50" spans="3:13" ht="15.75" customHeight="1">
      <c r="C50" s="23" t="s">
        <v>104</v>
      </c>
      <c r="D50" s="23" t="s">
        <v>40</v>
      </c>
      <c r="E50" s="72">
        <v>4570101682871</v>
      </c>
      <c r="F50" s="32">
        <v>2300</v>
      </c>
      <c r="G50" s="32">
        <f t="shared" si="2"/>
        <v>1380</v>
      </c>
      <c r="H50" s="27">
        <v>0</v>
      </c>
      <c r="I50" s="130">
        <f t="shared" si="1"/>
        <v>0</v>
      </c>
    </row>
    <row r="51" spans="3:13" ht="15.75" customHeight="1">
      <c r="C51" s="23" t="s">
        <v>74</v>
      </c>
      <c r="D51" s="23" t="s">
        <v>40</v>
      </c>
      <c r="E51" s="73">
        <v>4570101684813</v>
      </c>
      <c r="F51" s="32">
        <v>2300</v>
      </c>
      <c r="G51" s="32">
        <f t="shared" si="2"/>
        <v>1380</v>
      </c>
      <c r="H51" s="33" cm="1">
        <f t="array" ref="H51:H56">TRANSPOSE('POM RIB CC'!C60:H60)</f>
        <v>0</v>
      </c>
      <c r="I51" s="129">
        <f t="shared" si="1"/>
        <v>0</v>
      </c>
    </row>
    <row r="52" spans="3:13" ht="15.75" customHeight="1">
      <c r="C52" s="23" t="s">
        <v>75</v>
      </c>
      <c r="D52" s="23" t="s">
        <v>40</v>
      </c>
      <c r="E52" s="73">
        <v>4570101685681</v>
      </c>
      <c r="F52" s="32">
        <v>2300</v>
      </c>
      <c r="G52" s="32">
        <f t="shared" si="2"/>
        <v>1380</v>
      </c>
      <c r="H52" s="33">
        <v>0</v>
      </c>
      <c r="I52" s="129">
        <f t="shared" si="1"/>
        <v>0</v>
      </c>
    </row>
    <row r="53" spans="3:13" ht="15.75" customHeight="1">
      <c r="C53" s="26" t="s">
        <v>107</v>
      </c>
      <c r="D53" s="23" t="s">
        <v>40</v>
      </c>
      <c r="E53" s="27">
        <v>4570101680679</v>
      </c>
      <c r="F53" s="32">
        <v>2300</v>
      </c>
      <c r="G53" s="32">
        <f t="shared" si="2"/>
        <v>1380</v>
      </c>
      <c r="H53" s="27">
        <v>0</v>
      </c>
      <c r="I53" s="130">
        <f t="shared" si="1"/>
        <v>0</v>
      </c>
    </row>
    <row r="54" spans="3:13" ht="15.75" customHeight="1">
      <c r="C54" s="26" t="s">
        <v>108</v>
      </c>
      <c r="D54" s="23" t="s">
        <v>40</v>
      </c>
      <c r="E54" s="27">
        <v>4570101680686</v>
      </c>
      <c r="F54" s="32">
        <v>2300</v>
      </c>
      <c r="G54" s="32">
        <f t="shared" si="2"/>
        <v>1380</v>
      </c>
      <c r="H54" s="27">
        <v>0</v>
      </c>
      <c r="I54" s="130">
        <f t="shared" si="1"/>
        <v>0</v>
      </c>
    </row>
    <row r="55" spans="3:13" ht="15.75" customHeight="1">
      <c r="C55" s="26" t="s">
        <v>109</v>
      </c>
      <c r="D55" s="23" t="s">
        <v>40</v>
      </c>
      <c r="E55" s="33">
        <v>4570101680501</v>
      </c>
      <c r="F55" s="32">
        <v>2300</v>
      </c>
      <c r="G55" s="32">
        <f t="shared" si="2"/>
        <v>1380</v>
      </c>
      <c r="H55" s="27">
        <v>0</v>
      </c>
      <c r="I55" s="130">
        <f t="shared" si="1"/>
        <v>0</v>
      </c>
      <c r="J55" s="22"/>
    </row>
    <row r="56" spans="3:13" ht="15.75" customHeight="1">
      <c r="C56" s="23" t="s">
        <v>110</v>
      </c>
      <c r="D56" s="23" t="s">
        <v>40</v>
      </c>
      <c r="E56" s="72">
        <v>4570101682994</v>
      </c>
      <c r="F56" s="32">
        <v>2300</v>
      </c>
      <c r="G56" s="32">
        <f t="shared" si="2"/>
        <v>1380</v>
      </c>
      <c r="H56" s="33">
        <v>0</v>
      </c>
      <c r="I56" s="129">
        <f t="shared" si="1"/>
        <v>0</v>
      </c>
    </row>
    <row r="57" spans="3:13" ht="15.75" customHeight="1">
      <c r="C57" s="26" t="s">
        <v>76</v>
      </c>
      <c r="D57" s="23" t="s">
        <v>40</v>
      </c>
      <c r="E57" s="33">
        <v>4570101680617</v>
      </c>
      <c r="F57" s="32">
        <v>2300</v>
      </c>
      <c r="G57" s="32">
        <f t="shared" si="2"/>
        <v>1380</v>
      </c>
      <c r="H57" s="33" cm="1">
        <f t="array" ref="H57:H62">TRANSPOSE('POM RIB CC'!C66:H66)</f>
        <v>0</v>
      </c>
      <c r="I57" s="129">
        <f t="shared" si="1"/>
        <v>0</v>
      </c>
    </row>
    <row r="58" spans="3:13" ht="15.75" customHeight="1">
      <c r="C58" s="26" t="s">
        <v>114</v>
      </c>
      <c r="D58" s="23" t="s">
        <v>40</v>
      </c>
      <c r="E58" s="33">
        <v>4570101680556</v>
      </c>
      <c r="F58" s="32">
        <v>2300</v>
      </c>
      <c r="G58" s="32">
        <f t="shared" si="2"/>
        <v>1380</v>
      </c>
      <c r="H58" s="27">
        <v>0</v>
      </c>
      <c r="I58" s="130">
        <f t="shared" si="1"/>
        <v>0</v>
      </c>
    </row>
    <row r="59" spans="3:13" ht="15.75" customHeight="1">
      <c r="C59" s="26" t="s">
        <v>115</v>
      </c>
      <c r="D59" s="23" t="s">
        <v>40</v>
      </c>
      <c r="E59" s="33">
        <v>4570101680570</v>
      </c>
      <c r="F59" s="32">
        <v>2300</v>
      </c>
      <c r="G59" s="32">
        <f t="shared" si="2"/>
        <v>1380</v>
      </c>
      <c r="H59" s="27">
        <v>0</v>
      </c>
      <c r="I59" s="130">
        <f t="shared" si="1"/>
        <v>0</v>
      </c>
    </row>
    <row r="60" spans="3:13" ht="15.75" customHeight="1">
      <c r="C60" s="23" t="s">
        <v>116</v>
      </c>
      <c r="D60" s="23" t="s">
        <v>40</v>
      </c>
      <c r="E60" s="72">
        <v>4570101685698</v>
      </c>
      <c r="F60" s="32">
        <v>2300</v>
      </c>
      <c r="G60" s="32">
        <f t="shared" ref="G60:G62" si="3">F60*0.6</f>
        <v>1380</v>
      </c>
      <c r="H60" s="33">
        <v>0</v>
      </c>
      <c r="I60" s="129">
        <f t="shared" si="1"/>
        <v>0</v>
      </c>
      <c r="L60" s="46"/>
      <c r="M60" s="46"/>
    </row>
    <row r="61" spans="3:13" ht="15.75" customHeight="1">
      <c r="C61" s="23" t="s">
        <v>117</v>
      </c>
      <c r="D61" s="23" t="s">
        <v>40</v>
      </c>
      <c r="E61" s="72">
        <v>4570101685704</v>
      </c>
      <c r="F61" s="32">
        <v>2300</v>
      </c>
      <c r="G61" s="32">
        <f t="shared" si="3"/>
        <v>1380</v>
      </c>
      <c r="H61" s="33">
        <v>0</v>
      </c>
      <c r="I61" s="129">
        <f t="shared" si="1"/>
        <v>0</v>
      </c>
      <c r="L61" s="46"/>
      <c r="M61" s="46"/>
    </row>
    <row r="62" spans="3:13" ht="15.75" customHeight="1">
      <c r="C62" s="23" t="s">
        <v>118</v>
      </c>
      <c r="D62" s="23" t="s">
        <v>40</v>
      </c>
      <c r="E62" s="72">
        <v>4570101685711</v>
      </c>
      <c r="F62" s="32">
        <v>2300</v>
      </c>
      <c r="G62" s="32">
        <f t="shared" si="3"/>
        <v>1380</v>
      </c>
      <c r="H62" s="33">
        <v>0</v>
      </c>
      <c r="I62" s="129">
        <f t="shared" si="1"/>
        <v>0</v>
      </c>
      <c r="L62" s="46"/>
      <c r="M62" s="46"/>
    </row>
    <row r="63" spans="3:13" ht="15.75" customHeight="1">
      <c r="C63" s="26" t="s">
        <v>119</v>
      </c>
      <c r="D63" s="23" t="s">
        <v>40</v>
      </c>
      <c r="E63" s="33">
        <v>4570101680495</v>
      </c>
      <c r="F63" s="32">
        <v>2300</v>
      </c>
      <c r="G63" s="32">
        <f t="shared" ref="G63:G73" si="4">F63*0.6</f>
        <v>1380</v>
      </c>
      <c r="H63" s="33" cm="1">
        <f t="array" ref="H63:H66">TRANSPOSE('POM RIB CC'!C72:F72)</f>
        <v>0</v>
      </c>
      <c r="I63" s="129">
        <f t="shared" si="1"/>
        <v>0</v>
      </c>
    </row>
    <row r="64" spans="3:13" ht="15.75" customHeight="1">
      <c r="C64" s="23" t="s">
        <v>120</v>
      </c>
      <c r="D64" s="23" t="s">
        <v>40</v>
      </c>
      <c r="E64" s="72">
        <v>4570101682673</v>
      </c>
      <c r="F64" s="32">
        <v>2300</v>
      </c>
      <c r="G64" s="32">
        <f t="shared" si="4"/>
        <v>1380</v>
      </c>
      <c r="H64" s="27">
        <v>0</v>
      </c>
      <c r="I64" s="130">
        <f t="shared" si="1"/>
        <v>0</v>
      </c>
    </row>
    <row r="65" spans="1:9" ht="15.75" customHeight="1">
      <c r="C65" s="23" t="s">
        <v>121</v>
      </c>
      <c r="D65" s="23" t="s">
        <v>40</v>
      </c>
      <c r="E65" s="33">
        <v>4570101680334</v>
      </c>
      <c r="F65" s="32">
        <v>2300</v>
      </c>
      <c r="G65" s="32">
        <f t="shared" si="4"/>
        <v>1380</v>
      </c>
      <c r="H65" s="27">
        <v>0</v>
      </c>
      <c r="I65" s="130">
        <f t="shared" si="1"/>
        <v>0</v>
      </c>
    </row>
    <row r="66" spans="1:9" ht="15.75" customHeight="1">
      <c r="A66" s="34"/>
      <c r="B66" s="34"/>
      <c r="C66" s="34" t="s">
        <v>176</v>
      </c>
      <c r="D66" s="34" t="s">
        <v>40</v>
      </c>
      <c r="E66" s="74">
        <v>4570101682345</v>
      </c>
      <c r="F66" s="35">
        <v>2300</v>
      </c>
      <c r="G66" s="35">
        <f t="shared" si="4"/>
        <v>1380</v>
      </c>
      <c r="H66" s="30">
        <v>0</v>
      </c>
      <c r="I66" s="131">
        <f t="shared" si="1"/>
        <v>0</v>
      </c>
    </row>
    <row r="67" spans="1:9" ht="15.75" customHeight="1">
      <c r="A67" s="26" t="s">
        <v>17</v>
      </c>
      <c r="B67" s="26" t="s">
        <v>16</v>
      </c>
      <c r="C67" s="26" t="s">
        <v>21</v>
      </c>
      <c r="D67" s="23" t="s">
        <v>41</v>
      </c>
      <c r="E67" s="72">
        <v>4570101684318</v>
      </c>
      <c r="F67" s="32">
        <v>2500</v>
      </c>
      <c r="G67" s="32">
        <f t="shared" si="4"/>
        <v>1500</v>
      </c>
      <c r="H67" s="33" cm="1">
        <f t="array" ref="H67:H72">TRANSPOSE('POM RIB CC'!C10:H10)</f>
        <v>0</v>
      </c>
      <c r="I67" s="129">
        <f t="shared" si="1"/>
        <v>0</v>
      </c>
    </row>
    <row r="68" spans="1:9" ht="15.75" customHeight="1">
      <c r="C68" s="26" t="s">
        <v>22</v>
      </c>
      <c r="D68" s="23" t="s">
        <v>41</v>
      </c>
      <c r="E68" s="33">
        <v>4570101684325</v>
      </c>
      <c r="F68" s="32">
        <v>2500</v>
      </c>
      <c r="G68" s="32">
        <f t="shared" si="4"/>
        <v>1500</v>
      </c>
      <c r="H68" s="33">
        <v>0</v>
      </c>
      <c r="I68" s="129">
        <f t="shared" ref="I68:I131" si="5">G68*H68</f>
        <v>0</v>
      </c>
    </row>
    <row r="69" spans="1:9" ht="15.75" customHeight="1">
      <c r="A69" s="26"/>
      <c r="B69" s="26"/>
      <c r="C69" s="23" t="s">
        <v>23</v>
      </c>
      <c r="D69" s="23" t="s">
        <v>41</v>
      </c>
      <c r="E69" s="72">
        <v>4570101684271</v>
      </c>
      <c r="F69" s="32">
        <v>2500</v>
      </c>
      <c r="G69" s="32">
        <f t="shared" si="4"/>
        <v>1500</v>
      </c>
      <c r="H69" s="33">
        <v>0</v>
      </c>
      <c r="I69" s="129">
        <f t="shared" si="5"/>
        <v>0</v>
      </c>
    </row>
    <row r="70" spans="1:9" ht="15.75" customHeight="1">
      <c r="C70" s="23" t="s">
        <v>24</v>
      </c>
      <c r="D70" s="23" t="s">
        <v>41</v>
      </c>
      <c r="E70" s="72">
        <v>4570101684233</v>
      </c>
      <c r="F70" s="32">
        <v>2500</v>
      </c>
      <c r="G70" s="32">
        <f t="shared" si="4"/>
        <v>1500</v>
      </c>
      <c r="H70" s="33">
        <v>0</v>
      </c>
      <c r="I70" s="129">
        <f t="shared" si="5"/>
        <v>0</v>
      </c>
    </row>
    <row r="71" spans="1:9" ht="15.75" customHeight="1">
      <c r="A71" s="26"/>
      <c r="B71" s="26"/>
      <c r="C71" s="23" t="s">
        <v>25</v>
      </c>
      <c r="D71" s="23" t="s">
        <v>41</v>
      </c>
      <c r="E71" s="72">
        <v>4570101684288</v>
      </c>
      <c r="F71" s="32">
        <v>2500</v>
      </c>
      <c r="G71" s="32">
        <f t="shared" si="4"/>
        <v>1500</v>
      </c>
      <c r="H71" s="33">
        <v>0</v>
      </c>
      <c r="I71" s="129">
        <f t="shared" si="5"/>
        <v>0</v>
      </c>
    </row>
    <row r="72" spans="1:9" ht="15.75" customHeight="1">
      <c r="C72" s="23" t="s">
        <v>26</v>
      </c>
      <c r="D72" s="23" t="s">
        <v>41</v>
      </c>
      <c r="E72" s="73">
        <v>4570101684844</v>
      </c>
      <c r="F72" s="32">
        <v>2500</v>
      </c>
      <c r="G72" s="32">
        <f t="shared" si="4"/>
        <v>1500</v>
      </c>
      <c r="H72" s="33">
        <v>0</v>
      </c>
      <c r="I72" s="129">
        <f t="shared" si="5"/>
        <v>0</v>
      </c>
    </row>
    <row r="73" spans="1:9" ht="15.75" customHeight="1">
      <c r="C73" s="23" t="s">
        <v>42</v>
      </c>
      <c r="D73" s="23" t="s">
        <v>41</v>
      </c>
      <c r="E73" s="33">
        <v>4570101686350</v>
      </c>
      <c r="F73" s="32">
        <v>2500</v>
      </c>
      <c r="G73" s="32">
        <f t="shared" si="4"/>
        <v>1500</v>
      </c>
      <c r="H73" s="33" cm="1">
        <f t="array" ref="H73:H78">TRANSPOSE('POM RIB CC'!C17:H17)</f>
        <v>0</v>
      </c>
      <c r="I73" s="129">
        <f t="shared" si="5"/>
        <v>0</v>
      </c>
    </row>
    <row r="74" spans="1:9" ht="15.75" customHeight="1">
      <c r="C74" s="23" t="s">
        <v>43</v>
      </c>
      <c r="D74" s="23" t="s">
        <v>41</v>
      </c>
      <c r="E74" s="33">
        <v>4570101686367</v>
      </c>
      <c r="F74" s="32">
        <v>2500</v>
      </c>
      <c r="G74" s="32">
        <f t="shared" ref="G74:G77" si="6">F74*0.6</f>
        <v>1500</v>
      </c>
      <c r="H74" s="33">
        <v>0</v>
      </c>
      <c r="I74" s="129">
        <f t="shared" si="5"/>
        <v>0</v>
      </c>
    </row>
    <row r="75" spans="1:9" ht="15.75" customHeight="1">
      <c r="C75" s="23" t="s">
        <v>44</v>
      </c>
      <c r="D75" s="23" t="s">
        <v>41</v>
      </c>
      <c r="E75" s="33">
        <v>4570101686374</v>
      </c>
      <c r="F75" s="32">
        <v>2500</v>
      </c>
      <c r="G75" s="32">
        <f t="shared" si="6"/>
        <v>1500</v>
      </c>
      <c r="H75" s="33">
        <v>0</v>
      </c>
      <c r="I75" s="129">
        <f t="shared" si="5"/>
        <v>0</v>
      </c>
    </row>
    <row r="76" spans="1:9" ht="15.75" customHeight="1">
      <c r="C76" s="23" t="s">
        <v>45</v>
      </c>
      <c r="D76" s="23" t="s">
        <v>41</v>
      </c>
      <c r="E76" s="33">
        <v>4570101686381</v>
      </c>
      <c r="F76" s="32">
        <v>2500</v>
      </c>
      <c r="G76" s="32">
        <f t="shared" si="6"/>
        <v>1500</v>
      </c>
      <c r="H76" s="33">
        <v>0</v>
      </c>
      <c r="I76" s="129">
        <f t="shared" si="5"/>
        <v>0</v>
      </c>
    </row>
    <row r="77" spans="1:9" ht="15.75" customHeight="1">
      <c r="C77" s="23" t="s">
        <v>46</v>
      </c>
      <c r="D77" s="23" t="s">
        <v>41</v>
      </c>
      <c r="E77" s="33">
        <v>4570101686398</v>
      </c>
      <c r="F77" s="32">
        <v>2500</v>
      </c>
      <c r="G77" s="32">
        <f t="shared" si="6"/>
        <v>1500</v>
      </c>
      <c r="H77" s="33">
        <v>0</v>
      </c>
      <c r="I77" s="129">
        <f t="shared" si="5"/>
        <v>0</v>
      </c>
    </row>
    <row r="78" spans="1:9" ht="15.75" customHeight="1">
      <c r="C78" s="26" t="s">
        <v>47</v>
      </c>
      <c r="D78" s="23" t="s">
        <v>41</v>
      </c>
      <c r="E78" s="72">
        <v>4570101684301</v>
      </c>
      <c r="F78" s="32">
        <v>2500</v>
      </c>
      <c r="G78" s="32">
        <f>F78*0.6</f>
        <v>1500</v>
      </c>
      <c r="H78" s="33">
        <v>0</v>
      </c>
      <c r="I78" s="129">
        <f t="shared" si="5"/>
        <v>0</v>
      </c>
    </row>
    <row r="79" spans="1:9" ht="15.75" customHeight="1">
      <c r="C79" s="23" t="s">
        <v>198</v>
      </c>
      <c r="D79" s="23" t="s">
        <v>41</v>
      </c>
      <c r="E79" s="72">
        <v>4570101686404</v>
      </c>
      <c r="F79" s="32">
        <v>2500</v>
      </c>
      <c r="G79" s="32">
        <f t="shared" ref="G79:G80" si="7">F79*0.6</f>
        <v>1500</v>
      </c>
      <c r="H79" s="33" cm="1">
        <f t="array" ref="H79:H85">TRANSPOSE('POM RIB CC'!C24:I24)</f>
        <v>0</v>
      </c>
      <c r="I79" s="129">
        <f t="shared" si="5"/>
        <v>0</v>
      </c>
    </row>
    <row r="80" spans="1:9" ht="15.75" customHeight="1">
      <c r="C80" s="23" t="s">
        <v>199</v>
      </c>
      <c r="D80" s="23" t="s">
        <v>41</v>
      </c>
      <c r="E80" s="72">
        <v>4570101686411</v>
      </c>
      <c r="F80" s="32">
        <v>2500</v>
      </c>
      <c r="G80" s="32">
        <f t="shared" si="7"/>
        <v>1500</v>
      </c>
      <c r="H80" s="33">
        <v>0</v>
      </c>
      <c r="I80" s="129">
        <f t="shared" si="5"/>
        <v>0</v>
      </c>
    </row>
    <row r="81" spans="1:9" ht="15.75" customHeight="1">
      <c r="C81" s="23" t="s">
        <v>200</v>
      </c>
      <c r="D81" s="23" t="s">
        <v>41</v>
      </c>
      <c r="E81" s="72">
        <v>4570101684219</v>
      </c>
      <c r="F81" s="32">
        <v>2500</v>
      </c>
      <c r="G81" s="32">
        <f t="shared" ref="G81:G89" si="8">F81*0.6</f>
        <v>1500</v>
      </c>
      <c r="H81" s="33">
        <v>0</v>
      </c>
      <c r="I81" s="129">
        <f t="shared" si="5"/>
        <v>0</v>
      </c>
    </row>
    <row r="82" spans="1:9" ht="15.75" customHeight="1">
      <c r="C82" s="23" t="s">
        <v>55</v>
      </c>
      <c r="D82" s="23" t="s">
        <v>41</v>
      </c>
      <c r="E82" s="72">
        <v>4570101684226</v>
      </c>
      <c r="F82" s="32">
        <v>2500</v>
      </c>
      <c r="G82" s="32">
        <f t="shared" si="8"/>
        <v>1500</v>
      </c>
      <c r="H82" s="33">
        <v>0</v>
      </c>
      <c r="I82" s="129">
        <f t="shared" si="5"/>
        <v>0</v>
      </c>
    </row>
    <row r="83" spans="1:9" ht="15.75" customHeight="1">
      <c r="C83" s="26" t="s">
        <v>56</v>
      </c>
      <c r="D83" s="23" t="s">
        <v>41</v>
      </c>
      <c r="E83" s="72">
        <v>4570101684264</v>
      </c>
      <c r="F83" s="32">
        <v>2500</v>
      </c>
      <c r="G83" s="32">
        <f t="shared" si="8"/>
        <v>1500</v>
      </c>
      <c r="H83" s="33">
        <v>0</v>
      </c>
      <c r="I83" s="129">
        <f t="shared" si="5"/>
        <v>0</v>
      </c>
    </row>
    <row r="84" spans="1:9" ht="15.75" customHeight="1">
      <c r="C84" s="23" t="s">
        <v>57</v>
      </c>
      <c r="D84" s="23" t="s">
        <v>41</v>
      </c>
      <c r="E84" s="72">
        <v>4570101684240</v>
      </c>
      <c r="F84" s="32">
        <v>2500</v>
      </c>
      <c r="G84" s="32">
        <f t="shared" si="8"/>
        <v>1500</v>
      </c>
      <c r="H84" s="33">
        <v>0</v>
      </c>
      <c r="I84" s="129">
        <f t="shared" si="5"/>
        <v>0</v>
      </c>
    </row>
    <row r="85" spans="1:9" ht="15.75" customHeight="1">
      <c r="B85" s="34"/>
      <c r="C85" s="29" t="s">
        <v>58</v>
      </c>
      <c r="D85" s="34" t="s">
        <v>41</v>
      </c>
      <c r="E85" s="36">
        <v>4570101684332</v>
      </c>
      <c r="F85" s="35">
        <v>2500</v>
      </c>
      <c r="G85" s="35">
        <f t="shared" si="8"/>
        <v>1500</v>
      </c>
      <c r="H85" s="36">
        <v>0</v>
      </c>
      <c r="I85" s="132">
        <f t="shared" si="5"/>
        <v>0</v>
      </c>
    </row>
    <row r="86" spans="1:9" ht="15.75" customHeight="1">
      <c r="A86" s="37" t="s">
        <v>18</v>
      </c>
      <c r="B86" s="23" t="s">
        <v>10</v>
      </c>
      <c r="C86" s="23" t="s">
        <v>186</v>
      </c>
      <c r="D86" s="23" t="s">
        <v>39</v>
      </c>
      <c r="E86" s="33">
        <v>4570101681393</v>
      </c>
      <c r="F86" s="28">
        <v>2300</v>
      </c>
      <c r="G86" s="28">
        <f t="shared" si="8"/>
        <v>1380</v>
      </c>
      <c r="H86" s="27">
        <f>'POM RIB CC'!M8</f>
        <v>0</v>
      </c>
      <c r="I86" s="130">
        <f t="shared" si="5"/>
        <v>0</v>
      </c>
    </row>
    <row r="87" spans="1:9" ht="15.75" customHeight="1">
      <c r="C87" s="23" t="s">
        <v>186</v>
      </c>
      <c r="D87" s="23" t="s">
        <v>40</v>
      </c>
      <c r="E87" s="33">
        <v>4570101681768</v>
      </c>
      <c r="F87" s="28">
        <v>2300</v>
      </c>
      <c r="G87" s="28">
        <f t="shared" si="8"/>
        <v>1380</v>
      </c>
      <c r="H87" s="72">
        <f>'POM RIB CC'!M9</f>
        <v>0</v>
      </c>
      <c r="I87" s="109">
        <f t="shared" si="5"/>
        <v>0</v>
      </c>
    </row>
    <row r="88" spans="1:9" ht="15.75" customHeight="1">
      <c r="C88" s="23" t="s">
        <v>188</v>
      </c>
      <c r="D88" s="17" t="s">
        <v>39</v>
      </c>
      <c r="E88" s="72">
        <v>4570101683076</v>
      </c>
      <c r="F88" s="28">
        <v>2300</v>
      </c>
      <c r="G88" s="28">
        <f t="shared" si="8"/>
        <v>1380</v>
      </c>
      <c r="H88" s="27">
        <f>'POM RIB CC'!N8</f>
        <v>0</v>
      </c>
      <c r="I88" s="130">
        <f t="shared" si="5"/>
        <v>0</v>
      </c>
    </row>
    <row r="89" spans="1:9" ht="15.75" customHeight="1">
      <c r="C89" s="23" t="s">
        <v>188</v>
      </c>
      <c r="D89" s="17" t="s">
        <v>40</v>
      </c>
      <c r="E89" s="72">
        <v>4570101683083</v>
      </c>
      <c r="F89" s="28">
        <v>2300</v>
      </c>
      <c r="G89" s="28">
        <f t="shared" si="8"/>
        <v>1380</v>
      </c>
      <c r="H89" s="72">
        <f>'POM RIB CC'!N9</f>
        <v>0</v>
      </c>
      <c r="I89" s="109">
        <f t="shared" si="5"/>
        <v>0</v>
      </c>
    </row>
    <row r="90" spans="1:9" ht="15.75" customHeight="1">
      <c r="C90" s="23" t="s">
        <v>22</v>
      </c>
      <c r="D90" s="17" t="s">
        <v>39</v>
      </c>
      <c r="E90" s="33">
        <v>4570101686428</v>
      </c>
      <c r="F90" s="28">
        <v>2300</v>
      </c>
      <c r="G90" s="28">
        <f t="shared" ref="G90:G91" si="9">F90*0.6</f>
        <v>1380</v>
      </c>
      <c r="H90" s="72">
        <f>'POM RIB CC'!O8</f>
        <v>0</v>
      </c>
      <c r="I90" s="109">
        <f t="shared" si="5"/>
        <v>0</v>
      </c>
    </row>
    <row r="91" spans="1:9" ht="15.75" customHeight="1">
      <c r="C91" s="23" t="s">
        <v>22</v>
      </c>
      <c r="D91" s="17" t="s">
        <v>40</v>
      </c>
      <c r="E91" s="33">
        <v>4570101686435</v>
      </c>
      <c r="F91" s="28">
        <v>2300</v>
      </c>
      <c r="G91" s="28">
        <f t="shared" si="9"/>
        <v>1380</v>
      </c>
      <c r="H91" s="72">
        <f>'POM RIB CC'!O9</f>
        <v>0</v>
      </c>
      <c r="I91" s="109">
        <f t="shared" si="5"/>
        <v>0</v>
      </c>
    </row>
    <row r="92" spans="1:9" ht="15.75" customHeight="1">
      <c r="A92" s="22"/>
      <c r="B92" s="22"/>
      <c r="C92" s="17" t="s">
        <v>23</v>
      </c>
      <c r="D92" s="17" t="s">
        <v>39</v>
      </c>
      <c r="E92" s="72">
        <v>4570101682444</v>
      </c>
      <c r="F92" s="28">
        <v>2300</v>
      </c>
      <c r="G92" s="28">
        <f>F92*0.6</f>
        <v>1380</v>
      </c>
      <c r="H92" s="27">
        <f>'POM RIB CC'!P8</f>
        <v>0</v>
      </c>
      <c r="I92" s="130">
        <f t="shared" si="5"/>
        <v>0</v>
      </c>
    </row>
    <row r="93" spans="1:9" ht="15.75" customHeight="1">
      <c r="C93" s="17" t="s">
        <v>23</v>
      </c>
      <c r="D93" s="17" t="s">
        <v>40</v>
      </c>
      <c r="E93" s="72">
        <v>4570101682543</v>
      </c>
      <c r="F93" s="28">
        <v>2300</v>
      </c>
      <c r="G93" s="28">
        <f>F93*0.6</f>
        <v>1380</v>
      </c>
      <c r="H93" s="72">
        <f>'POM RIB CC'!P9</f>
        <v>0</v>
      </c>
      <c r="I93" s="109">
        <f t="shared" si="5"/>
        <v>0</v>
      </c>
    </row>
    <row r="94" spans="1:9" ht="15.75" customHeight="1">
      <c r="C94" s="23" t="s">
        <v>27</v>
      </c>
      <c r="D94" s="17" t="s">
        <v>39</v>
      </c>
      <c r="E94" s="73">
        <v>4570101684875</v>
      </c>
      <c r="F94" s="28">
        <v>2300</v>
      </c>
      <c r="G94" s="28">
        <f t="shared" ref="G94:G95" si="10">F94*0.6</f>
        <v>1380</v>
      </c>
      <c r="H94" s="27">
        <f>'POM RIB CC'!Q8</f>
        <v>0</v>
      </c>
      <c r="I94" s="130">
        <f t="shared" si="5"/>
        <v>0</v>
      </c>
    </row>
    <row r="95" spans="1:9" ht="15.75" customHeight="1">
      <c r="C95" s="23" t="s">
        <v>27</v>
      </c>
      <c r="D95" s="17" t="s">
        <v>40</v>
      </c>
      <c r="E95" s="73">
        <v>4570101684882</v>
      </c>
      <c r="F95" s="28">
        <v>2300</v>
      </c>
      <c r="G95" s="28">
        <f t="shared" si="10"/>
        <v>1380</v>
      </c>
      <c r="H95" s="72">
        <f>'POM RIB CC'!Q9</f>
        <v>0</v>
      </c>
      <c r="I95" s="109">
        <f t="shared" si="5"/>
        <v>0</v>
      </c>
    </row>
    <row r="96" spans="1:9" ht="15.75" customHeight="1">
      <c r="C96" s="17" t="s">
        <v>25</v>
      </c>
      <c r="D96" s="17" t="s">
        <v>39</v>
      </c>
      <c r="E96" s="72">
        <v>4570101682451</v>
      </c>
      <c r="F96" s="28">
        <v>2300</v>
      </c>
      <c r="G96" s="28">
        <f>F96*0.6</f>
        <v>1380</v>
      </c>
      <c r="H96" s="27">
        <f>'POM RIB CC'!R8</f>
        <v>0</v>
      </c>
      <c r="I96" s="130">
        <f t="shared" si="5"/>
        <v>0</v>
      </c>
    </row>
    <row r="97" spans="3:9" ht="15.75" customHeight="1">
      <c r="C97" s="17" t="s">
        <v>25</v>
      </c>
      <c r="D97" s="17" t="s">
        <v>40</v>
      </c>
      <c r="E97" s="72">
        <v>4570101682550</v>
      </c>
      <c r="F97" s="28">
        <v>2300</v>
      </c>
      <c r="G97" s="28">
        <f>F97*0.6</f>
        <v>1380</v>
      </c>
      <c r="H97" s="72">
        <f>'POM RIB CC'!R9</f>
        <v>0</v>
      </c>
      <c r="I97" s="109">
        <f t="shared" si="5"/>
        <v>0</v>
      </c>
    </row>
    <row r="98" spans="3:9" ht="15.75" customHeight="1">
      <c r="C98" s="23" t="s">
        <v>26</v>
      </c>
      <c r="D98" s="17" t="s">
        <v>39</v>
      </c>
      <c r="E98" s="73">
        <v>4570101684899</v>
      </c>
      <c r="F98" s="28">
        <v>2300</v>
      </c>
      <c r="G98" s="28">
        <f t="shared" ref="G98:G99" si="11">F98*0.6</f>
        <v>1380</v>
      </c>
      <c r="H98" s="27">
        <f>'POM RIB CC'!S8</f>
        <v>0</v>
      </c>
      <c r="I98" s="130">
        <f t="shared" si="5"/>
        <v>0</v>
      </c>
    </row>
    <row r="99" spans="3:9" ht="15.75" customHeight="1">
      <c r="C99" s="23" t="s">
        <v>26</v>
      </c>
      <c r="D99" s="17" t="s">
        <v>40</v>
      </c>
      <c r="E99" s="73">
        <v>4570101684905</v>
      </c>
      <c r="F99" s="28">
        <v>2300</v>
      </c>
      <c r="G99" s="28">
        <f t="shared" si="11"/>
        <v>1380</v>
      </c>
      <c r="H99" s="72">
        <f>'POM RIB CC'!S9</f>
        <v>0</v>
      </c>
      <c r="I99" s="109">
        <f t="shared" si="5"/>
        <v>0</v>
      </c>
    </row>
    <row r="100" spans="3:9" ht="15.75" customHeight="1">
      <c r="C100" s="23" t="s">
        <v>42</v>
      </c>
      <c r="D100" s="17" t="s">
        <v>39</v>
      </c>
      <c r="E100" s="33">
        <v>4570101686442</v>
      </c>
      <c r="F100" s="28">
        <v>2300</v>
      </c>
      <c r="G100" s="28">
        <f t="shared" ref="G100:G115" si="12">F100*0.6</f>
        <v>1380</v>
      </c>
      <c r="H100" s="72">
        <f>'POM RIB CC'!M15</f>
        <v>0</v>
      </c>
      <c r="I100" s="109">
        <f t="shared" si="5"/>
        <v>0</v>
      </c>
    </row>
    <row r="101" spans="3:9" ht="15.75" customHeight="1">
      <c r="C101" s="23" t="s">
        <v>42</v>
      </c>
      <c r="D101" s="17" t="s">
        <v>40</v>
      </c>
      <c r="E101" s="33">
        <v>4570101686459</v>
      </c>
      <c r="F101" s="28">
        <v>2300</v>
      </c>
      <c r="G101" s="28">
        <f t="shared" si="12"/>
        <v>1380</v>
      </c>
      <c r="H101" s="72">
        <f>'POM RIB CC'!M16</f>
        <v>0</v>
      </c>
      <c r="I101" s="109">
        <f t="shared" si="5"/>
        <v>0</v>
      </c>
    </row>
    <row r="102" spans="3:9" ht="15.75" customHeight="1">
      <c r="C102" s="23" t="s">
        <v>43</v>
      </c>
      <c r="D102" s="17" t="s">
        <v>39</v>
      </c>
      <c r="E102" s="33">
        <v>4570101686466</v>
      </c>
      <c r="F102" s="28">
        <v>2300</v>
      </c>
      <c r="G102" s="28">
        <f t="shared" si="12"/>
        <v>1380</v>
      </c>
      <c r="H102" s="72">
        <f>'POM RIB CC'!N15</f>
        <v>0</v>
      </c>
      <c r="I102" s="109">
        <f t="shared" si="5"/>
        <v>0</v>
      </c>
    </row>
    <row r="103" spans="3:9" ht="15.75" customHeight="1">
      <c r="C103" s="23" t="s">
        <v>43</v>
      </c>
      <c r="D103" s="17" t="s">
        <v>40</v>
      </c>
      <c r="E103" s="33">
        <v>4570101686473</v>
      </c>
      <c r="F103" s="28">
        <v>2300</v>
      </c>
      <c r="G103" s="28">
        <f t="shared" si="12"/>
        <v>1380</v>
      </c>
      <c r="H103" s="72">
        <f>'POM RIB CC'!N16</f>
        <v>0</v>
      </c>
      <c r="I103" s="109">
        <f t="shared" si="5"/>
        <v>0</v>
      </c>
    </row>
    <row r="104" spans="3:9" ht="15.75" customHeight="1">
      <c r="C104" s="23" t="s">
        <v>44</v>
      </c>
      <c r="D104" s="17" t="s">
        <v>39</v>
      </c>
      <c r="E104" s="33">
        <v>4570101686480</v>
      </c>
      <c r="F104" s="28">
        <v>2300</v>
      </c>
      <c r="G104" s="28">
        <f t="shared" si="12"/>
        <v>1380</v>
      </c>
      <c r="H104" s="72">
        <f>'POM RIB CC'!O15</f>
        <v>0</v>
      </c>
      <c r="I104" s="109">
        <f t="shared" si="5"/>
        <v>0</v>
      </c>
    </row>
    <row r="105" spans="3:9" ht="15.75" customHeight="1">
      <c r="C105" s="23" t="s">
        <v>44</v>
      </c>
      <c r="D105" s="17" t="s">
        <v>40</v>
      </c>
      <c r="E105" s="33">
        <v>4570101686497</v>
      </c>
      <c r="F105" s="28">
        <v>2300</v>
      </c>
      <c r="G105" s="28">
        <f t="shared" si="12"/>
        <v>1380</v>
      </c>
      <c r="H105" s="72">
        <f>'POM RIB CC'!O16</f>
        <v>0</v>
      </c>
      <c r="I105" s="109">
        <f t="shared" si="5"/>
        <v>0</v>
      </c>
    </row>
    <row r="106" spans="3:9" ht="15.75" customHeight="1">
      <c r="C106" s="23" t="s">
        <v>45</v>
      </c>
      <c r="D106" s="17" t="s">
        <v>39</v>
      </c>
      <c r="E106" s="33">
        <v>4570101686503</v>
      </c>
      <c r="F106" s="28">
        <v>2300</v>
      </c>
      <c r="G106" s="28">
        <f t="shared" si="12"/>
        <v>1380</v>
      </c>
      <c r="H106" s="72">
        <f>'POM RIB CC'!P15</f>
        <v>0</v>
      </c>
      <c r="I106" s="109">
        <f t="shared" si="5"/>
        <v>0</v>
      </c>
    </row>
    <row r="107" spans="3:9" ht="15.75" customHeight="1">
      <c r="C107" s="23" t="s">
        <v>45</v>
      </c>
      <c r="D107" s="17" t="s">
        <v>40</v>
      </c>
      <c r="E107" s="33">
        <v>4570101686510</v>
      </c>
      <c r="F107" s="28">
        <v>2300</v>
      </c>
      <c r="G107" s="28">
        <f t="shared" si="12"/>
        <v>1380</v>
      </c>
      <c r="H107" s="72">
        <f>'POM RIB CC'!P16</f>
        <v>0</v>
      </c>
      <c r="I107" s="109">
        <f t="shared" si="5"/>
        <v>0</v>
      </c>
    </row>
    <row r="108" spans="3:9" ht="15.75" customHeight="1">
      <c r="C108" s="23" t="s">
        <v>46</v>
      </c>
      <c r="D108" s="17" t="s">
        <v>39</v>
      </c>
      <c r="E108" s="33">
        <v>4570101686527</v>
      </c>
      <c r="F108" s="28">
        <v>2300</v>
      </c>
      <c r="G108" s="28">
        <f t="shared" si="12"/>
        <v>1380</v>
      </c>
      <c r="H108" s="72">
        <f>'POM RIB CC'!Q15</f>
        <v>0</v>
      </c>
      <c r="I108" s="109">
        <f t="shared" si="5"/>
        <v>0</v>
      </c>
    </row>
    <row r="109" spans="3:9" ht="15.75" customHeight="1">
      <c r="C109" s="23" t="s">
        <v>46</v>
      </c>
      <c r="D109" s="17" t="s">
        <v>40</v>
      </c>
      <c r="E109" s="33">
        <v>4570101686534</v>
      </c>
      <c r="F109" s="28">
        <v>2300</v>
      </c>
      <c r="G109" s="28">
        <f t="shared" si="12"/>
        <v>1380</v>
      </c>
      <c r="H109" s="72">
        <f>'POM RIB CC'!Q16</f>
        <v>0</v>
      </c>
      <c r="I109" s="109">
        <f t="shared" si="5"/>
        <v>0</v>
      </c>
    </row>
    <row r="110" spans="3:9" ht="15.75" customHeight="1">
      <c r="C110" s="23" t="s">
        <v>47</v>
      </c>
      <c r="D110" s="17" t="s">
        <v>39</v>
      </c>
      <c r="E110" s="33">
        <v>4570101686541</v>
      </c>
      <c r="F110" s="28">
        <v>2300</v>
      </c>
      <c r="G110" s="28">
        <f t="shared" si="12"/>
        <v>1380</v>
      </c>
      <c r="H110" s="72">
        <f>'POM RIB CC'!R15</f>
        <v>0</v>
      </c>
      <c r="I110" s="109">
        <f t="shared" si="5"/>
        <v>0</v>
      </c>
    </row>
    <row r="111" spans="3:9" ht="15.75" customHeight="1">
      <c r="C111" s="23" t="s">
        <v>47</v>
      </c>
      <c r="D111" s="17" t="s">
        <v>40</v>
      </c>
      <c r="E111" s="33">
        <v>4570101686558</v>
      </c>
      <c r="F111" s="28">
        <v>2300</v>
      </c>
      <c r="G111" s="28">
        <f t="shared" si="12"/>
        <v>1380</v>
      </c>
      <c r="H111" s="72">
        <f>'POM RIB CC'!R16</f>
        <v>0</v>
      </c>
      <c r="I111" s="109">
        <f t="shared" si="5"/>
        <v>0</v>
      </c>
    </row>
    <row r="112" spans="3:9" ht="15.75" customHeight="1">
      <c r="C112" s="23" t="s">
        <v>177</v>
      </c>
      <c r="D112" s="17" t="s">
        <v>39</v>
      </c>
      <c r="E112" s="33">
        <v>4570101686565</v>
      </c>
      <c r="F112" s="28">
        <v>2300</v>
      </c>
      <c r="G112" s="28">
        <f t="shared" si="12"/>
        <v>1380</v>
      </c>
      <c r="H112" s="72">
        <f>'POM RIB CC'!M22</f>
        <v>0</v>
      </c>
      <c r="I112" s="109">
        <f t="shared" si="5"/>
        <v>0</v>
      </c>
    </row>
    <row r="113" spans="3:9" ht="15.75" customHeight="1">
      <c r="C113" s="23" t="s">
        <v>177</v>
      </c>
      <c r="D113" s="17" t="s">
        <v>40</v>
      </c>
      <c r="E113" s="33">
        <v>4570101686572</v>
      </c>
      <c r="F113" s="28">
        <v>2300</v>
      </c>
      <c r="G113" s="28">
        <f t="shared" si="12"/>
        <v>1380</v>
      </c>
      <c r="H113" s="72">
        <f>'POM RIB CC'!M23</f>
        <v>0</v>
      </c>
      <c r="I113" s="109">
        <f t="shared" si="5"/>
        <v>0</v>
      </c>
    </row>
    <row r="114" spans="3:9" ht="15.75" customHeight="1">
      <c r="C114" s="23" t="s">
        <v>178</v>
      </c>
      <c r="D114" s="17" t="s">
        <v>39</v>
      </c>
      <c r="E114" s="33">
        <v>4570101686589</v>
      </c>
      <c r="F114" s="28">
        <v>2300</v>
      </c>
      <c r="G114" s="28">
        <f t="shared" si="12"/>
        <v>1380</v>
      </c>
      <c r="H114" s="72">
        <f>'POM RIB CC'!N22</f>
        <v>0</v>
      </c>
      <c r="I114" s="109">
        <f t="shared" si="5"/>
        <v>0</v>
      </c>
    </row>
    <row r="115" spans="3:9" ht="15.75" customHeight="1">
      <c r="C115" s="23" t="s">
        <v>178</v>
      </c>
      <c r="D115" s="17" t="s">
        <v>40</v>
      </c>
      <c r="E115" s="33">
        <v>4570101686596</v>
      </c>
      <c r="F115" s="28">
        <v>2300</v>
      </c>
      <c r="G115" s="28">
        <f t="shared" si="12"/>
        <v>1380</v>
      </c>
      <c r="H115" s="72">
        <f>'POM RIB CC'!N23</f>
        <v>0</v>
      </c>
      <c r="I115" s="109">
        <f t="shared" si="5"/>
        <v>0</v>
      </c>
    </row>
    <row r="116" spans="3:9" ht="15.75" customHeight="1">
      <c r="C116" s="17" t="s">
        <v>59</v>
      </c>
      <c r="D116" s="17" t="s">
        <v>39</v>
      </c>
      <c r="E116" s="72">
        <v>4570101683014</v>
      </c>
      <c r="F116" s="28">
        <v>2300</v>
      </c>
      <c r="G116" s="28">
        <f t="shared" ref="G116:G135" si="13">F116*0.6</f>
        <v>1380</v>
      </c>
      <c r="H116" s="72">
        <f>'POM RIB CC'!O22</f>
        <v>0</v>
      </c>
      <c r="I116" s="109">
        <f t="shared" si="5"/>
        <v>0</v>
      </c>
    </row>
    <row r="117" spans="3:9" ht="15.75" customHeight="1">
      <c r="C117" s="17" t="s">
        <v>59</v>
      </c>
      <c r="D117" s="17" t="s">
        <v>40</v>
      </c>
      <c r="E117" s="72">
        <v>4570101683021</v>
      </c>
      <c r="F117" s="28">
        <v>2300</v>
      </c>
      <c r="G117" s="28">
        <f t="shared" si="13"/>
        <v>1380</v>
      </c>
      <c r="H117" s="72">
        <f>'POM RIB CC'!O23</f>
        <v>0</v>
      </c>
      <c r="I117" s="109">
        <f t="shared" si="5"/>
        <v>0</v>
      </c>
    </row>
    <row r="118" spans="3:9" ht="15.75" customHeight="1">
      <c r="C118" s="17" t="s">
        <v>60</v>
      </c>
      <c r="D118" s="17" t="s">
        <v>39</v>
      </c>
      <c r="E118" s="73">
        <v>4570101684912</v>
      </c>
      <c r="F118" s="28">
        <v>2300</v>
      </c>
      <c r="G118" s="28">
        <f t="shared" si="13"/>
        <v>1380</v>
      </c>
      <c r="H118" s="72">
        <f>'POM RIB CC'!P22</f>
        <v>0</v>
      </c>
      <c r="I118" s="109">
        <f t="shared" si="5"/>
        <v>0</v>
      </c>
    </row>
    <row r="119" spans="3:9" ht="15.75" customHeight="1">
      <c r="C119" s="17" t="s">
        <v>60</v>
      </c>
      <c r="D119" s="17" t="s">
        <v>40</v>
      </c>
      <c r="E119" s="73">
        <v>4570101684929</v>
      </c>
      <c r="F119" s="28">
        <v>2300</v>
      </c>
      <c r="G119" s="28">
        <f t="shared" si="13"/>
        <v>1380</v>
      </c>
      <c r="H119" s="72">
        <f>'POM RIB CC'!P23</f>
        <v>0</v>
      </c>
      <c r="I119" s="109">
        <f t="shared" si="5"/>
        <v>0</v>
      </c>
    </row>
    <row r="120" spans="3:9" ht="15.75" customHeight="1">
      <c r="C120" s="23" t="s">
        <v>189</v>
      </c>
      <c r="D120" s="23" t="s">
        <v>39</v>
      </c>
      <c r="E120" s="33">
        <v>4570101681409</v>
      </c>
      <c r="F120" s="28">
        <v>2300</v>
      </c>
      <c r="G120" s="28">
        <f t="shared" si="13"/>
        <v>1380</v>
      </c>
      <c r="H120" s="72">
        <f>'POM RIB CC'!Q22</f>
        <v>0</v>
      </c>
      <c r="I120" s="109">
        <f t="shared" si="5"/>
        <v>0</v>
      </c>
    </row>
    <row r="121" spans="3:9" ht="15.75" customHeight="1">
      <c r="C121" s="23" t="s">
        <v>189</v>
      </c>
      <c r="D121" s="23" t="s">
        <v>40</v>
      </c>
      <c r="E121" s="33">
        <v>4570101681775</v>
      </c>
      <c r="F121" s="28">
        <v>2300</v>
      </c>
      <c r="G121" s="28">
        <f t="shared" si="13"/>
        <v>1380</v>
      </c>
      <c r="H121" s="72">
        <f>'POM RIB CC'!Q23</f>
        <v>0</v>
      </c>
      <c r="I121" s="109">
        <f t="shared" si="5"/>
        <v>0</v>
      </c>
    </row>
    <row r="122" spans="3:9" ht="15.75" customHeight="1">
      <c r="C122" s="17" t="s">
        <v>57</v>
      </c>
      <c r="D122" s="17" t="s">
        <v>39</v>
      </c>
      <c r="E122" s="72">
        <v>4570101683052</v>
      </c>
      <c r="F122" s="28">
        <v>2300</v>
      </c>
      <c r="G122" s="28">
        <f t="shared" si="13"/>
        <v>1380</v>
      </c>
      <c r="H122" s="72">
        <f>'POM RIB CC'!R22</f>
        <v>0</v>
      </c>
      <c r="I122" s="109">
        <f t="shared" si="5"/>
        <v>0</v>
      </c>
    </row>
    <row r="123" spans="3:9" ht="15.75" customHeight="1">
      <c r="C123" s="17" t="s">
        <v>57</v>
      </c>
      <c r="D123" s="17" t="s">
        <v>40</v>
      </c>
      <c r="E123" s="72">
        <v>4570101683069</v>
      </c>
      <c r="F123" s="28">
        <v>2300</v>
      </c>
      <c r="G123" s="28">
        <f t="shared" si="13"/>
        <v>1380</v>
      </c>
      <c r="H123" s="72">
        <f>'POM RIB CC'!R23</f>
        <v>0</v>
      </c>
      <c r="I123" s="109">
        <f t="shared" si="5"/>
        <v>0</v>
      </c>
    </row>
    <row r="124" spans="3:9" ht="15.75" customHeight="1">
      <c r="C124" s="17" t="s">
        <v>69</v>
      </c>
      <c r="D124" s="17" t="s">
        <v>39</v>
      </c>
      <c r="E124" s="72">
        <v>4570101683090</v>
      </c>
      <c r="F124" s="28">
        <v>2300</v>
      </c>
      <c r="G124" s="28">
        <f t="shared" si="13"/>
        <v>1380</v>
      </c>
      <c r="H124" s="27">
        <f>'POM RIB CC'!M29</f>
        <v>0</v>
      </c>
      <c r="I124" s="130">
        <f t="shared" si="5"/>
        <v>0</v>
      </c>
    </row>
    <row r="125" spans="3:9" ht="15.75" customHeight="1">
      <c r="C125" s="17" t="s">
        <v>69</v>
      </c>
      <c r="D125" s="17" t="s">
        <v>40</v>
      </c>
      <c r="E125" s="72">
        <v>4570101683106</v>
      </c>
      <c r="F125" s="28">
        <v>2300</v>
      </c>
      <c r="G125" s="28">
        <f t="shared" si="13"/>
        <v>1380</v>
      </c>
      <c r="H125" s="72">
        <f>'POM RIB CC'!M30</f>
        <v>0</v>
      </c>
      <c r="I125" s="109">
        <f t="shared" si="5"/>
        <v>0</v>
      </c>
    </row>
    <row r="126" spans="3:9" ht="15.75" customHeight="1">
      <c r="C126" s="17" t="s">
        <v>70</v>
      </c>
      <c r="D126" s="17" t="s">
        <v>39</v>
      </c>
      <c r="E126" s="72">
        <v>4570101683113</v>
      </c>
      <c r="F126" s="28">
        <v>2300</v>
      </c>
      <c r="G126" s="28">
        <f t="shared" si="13"/>
        <v>1380</v>
      </c>
      <c r="H126" s="27">
        <f>'POM RIB CC'!N29</f>
        <v>0</v>
      </c>
      <c r="I126" s="130">
        <f t="shared" si="5"/>
        <v>0</v>
      </c>
    </row>
    <row r="127" spans="3:9" ht="15.75" customHeight="1">
      <c r="C127" s="17" t="s">
        <v>70</v>
      </c>
      <c r="D127" s="17" t="s">
        <v>40</v>
      </c>
      <c r="E127" s="72">
        <v>4570101683120</v>
      </c>
      <c r="F127" s="28">
        <v>2300</v>
      </c>
      <c r="G127" s="28">
        <f t="shared" si="13"/>
        <v>1380</v>
      </c>
      <c r="H127" s="72">
        <f>'POM RIB CC'!N30</f>
        <v>0</v>
      </c>
      <c r="I127" s="109">
        <f t="shared" si="5"/>
        <v>0</v>
      </c>
    </row>
    <row r="128" spans="3:9" ht="15.75" customHeight="1">
      <c r="C128" s="23" t="s">
        <v>61</v>
      </c>
      <c r="D128" s="23" t="s">
        <v>39</v>
      </c>
      <c r="E128" s="33">
        <v>4570101681324</v>
      </c>
      <c r="F128" s="28">
        <v>2300</v>
      </c>
      <c r="G128" s="28">
        <f t="shared" si="13"/>
        <v>1380</v>
      </c>
      <c r="H128" s="27">
        <f>'POM RIB CC'!O29</f>
        <v>0</v>
      </c>
      <c r="I128" s="130">
        <f t="shared" si="5"/>
        <v>0</v>
      </c>
    </row>
    <row r="129" spans="3:9" ht="15.75" customHeight="1">
      <c r="C129" s="23" t="s">
        <v>61</v>
      </c>
      <c r="D129" s="23" t="s">
        <v>40</v>
      </c>
      <c r="E129" s="33">
        <v>4570101681690</v>
      </c>
      <c r="F129" s="28">
        <v>2300</v>
      </c>
      <c r="G129" s="28">
        <f t="shared" si="13"/>
        <v>1380</v>
      </c>
      <c r="H129" s="72">
        <f>'POM RIB CC'!O30</f>
        <v>0</v>
      </c>
      <c r="I129" s="109">
        <f t="shared" si="5"/>
        <v>0</v>
      </c>
    </row>
    <row r="130" spans="3:9" ht="15.75" customHeight="1">
      <c r="C130" s="23" t="s">
        <v>71</v>
      </c>
      <c r="D130" s="23" t="s">
        <v>39</v>
      </c>
      <c r="E130" s="33">
        <v>4570101681386</v>
      </c>
      <c r="F130" s="28">
        <v>2300</v>
      </c>
      <c r="G130" s="28">
        <f t="shared" si="13"/>
        <v>1380</v>
      </c>
      <c r="H130" s="27">
        <f>'POM RIB CC'!P29</f>
        <v>0</v>
      </c>
      <c r="I130" s="130">
        <f t="shared" si="5"/>
        <v>0</v>
      </c>
    </row>
    <row r="131" spans="3:9" ht="15.75" customHeight="1">
      <c r="C131" s="23" t="s">
        <v>71</v>
      </c>
      <c r="D131" s="23" t="s">
        <v>40</v>
      </c>
      <c r="E131" s="33">
        <v>4570101681751</v>
      </c>
      <c r="F131" s="28">
        <v>2300</v>
      </c>
      <c r="G131" s="28">
        <f t="shared" si="13"/>
        <v>1380</v>
      </c>
      <c r="H131" s="72">
        <f>'POM RIB CC'!P30</f>
        <v>0</v>
      </c>
      <c r="I131" s="109">
        <f t="shared" si="5"/>
        <v>0</v>
      </c>
    </row>
    <row r="132" spans="3:9" ht="15.75" customHeight="1">
      <c r="C132" s="17" t="s">
        <v>72</v>
      </c>
      <c r="D132" s="17" t="s">
        <v>39</v>
      </c>
      <c r="E132" s="72">
        <v>4570101683151</v>
      </c>
      <c r="F132" s="28">
        <v>2300</v>
      </c>
      <c r="G132" s="28">
        <f t="shared" si="13"/>
        <v>1380</v>
      </c>
      <c r="H132" s="27">
        <f>'POM RIB CC'!Q29</f>
        <v>0</v>
      </c>
      <c r="I132" s="130">
        <f t="shared" ref="I132:I195" si="14">G132*H132</f>
        <v>0</v>
      </c>
    </row>
    <row r="133" spans="3:9" ht="15.75" customHeight="1">
      <c r="C133" s="17" t="s">
        <v>72</v>
      </c>
      <c r="D133" s="17" t="s">
        <v>40</v>
      </c>
      <c r="E133" s="72">
        <v>4570101683168</v>
      </c>
      <c r="F133" s="28">
        <v>2300</v>
      </c>
      <c r="G133" s="28">
        <f t="shared" si="13"/>
        <v>1380</v>
      </c>
      <c r="H133" s="72">
        <f>'POM RIB CC'!Q30</f>
        <v>0</v>
      </c>
      <c r="I133" s="109">
        <f t="shared" si="14"/>
        <v>0</v>
      </c>
    </row>
    <row r="134" spans="3:9" ht="15.75" customHeight="1">
      <c r="C134" s="23" t="s">
        <v>62</v>
      </c>
      <c r="D134" s="17" t="s">
        <v>39</v>
      </c>
      <c r="E134" s="72">
        <v>4570101686602</v>
      </c>
      <c r="F134" s="28">
        <v>2300</v>
      </c>
      <c r="G134" s="28">
        <f t="shared" si="13"/>
        <v>1380</v>
      </c>
      <c r="H134" s="33">
        <f>'POM RIB CC'!R29</f>
        <v>0</v>
      </c>
      <c r="I134" s="129">
        <f t="shared" si="14"/>
        <v>0</v>
      </c>
    </row>
    <row r="135" spans="3:9" ht="15.75" customHeight="1">
      <c r="C135" s="23" t="s">
        <v>62</v>
      </c>
      <c r="D135" s="17" t="s">
        <v>40</v>
      </c>
      <c r="E135" s="72">
        <v>4570101686619</v>
      </c>
      <c r="F135" s="28">
        <v>2300</v>
      </c>
      <c r="G135" s="28">
        <f t="shared" si="13"/>
        <v>1380</v>
      </c>
      <c r="H135" s="33">
        <f>'POM RIB CC'!R30</f>
        <v>0</v>
      </c>
      <c r="I135" s="129">
        <f t="shared" si="14"/>
        <v>0</v>
      </c>
    </row>
    <row r="136" spans="3:9" ht="15.75" customHeight="1">
      <c r="C136" s="108" t="s">
        <v>192</v>
      </c>
      <c r="D136" s="17" t="s">
        <v>39</v>
      </c>
      <c r="E136" s="72">
        <v>4570101686626</v>
      </c>
      <c r="F136" s="28">
        <v>2300</v>
      </c>
      <c r="G136" s="28">
        <f t="shared" ref="G136:G137" si="15">F136*0.6</f>
        <v>1380</v>
      </c>
      <c r="H136" s="33">
        <f>'POM RIB CC'!M35</f>
        <v>0</v>
      </c>
      <c r="I136" s="129">
        <f t="shared" si="14"/>
        <v>0</v>
      </c>
    </row>
    <row r="137" spans="3:9" ht="15.75" customHeight="1">
      <c r="C137" s="108" t="s">
        <v>192</v>
      </c>
      <c r="D137" s="17" t="s">
        <v>40</v>
      </c>
      <c r="E137" s="72">
        <v>4570101686633</v>
      </c>
      <c r="F137" s="28">
        <v>2300</v>
      </c>
      <c r="G137" s="28">
        <f t="shared" si="15"/>
        <v>1380</v>
      </c>
      <c r="H137" s="33">
        <f>'POM RIB CC'!M36</f>
        <v>0</v>
      </c>
      <c r="I137" s="129">
        <f t="shared" si="14"/>
        <v>0</v>
      </c>
    </row>
    <row r="138" spans="3:9" ht="15.75" customHeight="1">
      <c r="C138" s="108" t="s">
        <v>80</v>
      </c>
      <c r="D138" s="17" t="s">
        <v>39</v>
      </c>
      <c r="E138" s="72">
        <v>4570101683298</v>
      </c>
      <c r="F138" s="28">
        <v>2300</v>
      </c>
      <c r="G138" s="28">
        <f t="shared" ref="G138:G142" si="16">F138*0.6</f>
        <v>1380</v>
      </c>
      <c r="H138" s="27">
        <f>'POM RIB CC'!N35</f>
        <v>0</v>
      </c>
      <c r="I138" s="130">
        <f t="shared" si="14"/>
        <v>0</v>
      </c>
    </row>
    <row r="139" spans="3:9" ht="15.75" customHeight="1">
      <c r="C139" s="108" t="s">
        <v>80</v>
      </c>
      <c r="D139" s="17" t="s">
        <v>40</v>
      </c>
      <c r="E139" s="72">
        <v>4570101683304</v>
      </c>
      <c r="F139" s="28">
        <v>2300</v>
      </c>
      <c r="G139" s="28">
        <f t="shared" si="16"/>
        <v>1380</v>
      </c>
      <c r="H139" s="72">
        <f>'POM RIB CC'!N36</f>
        <v>0</v>
      </c>
      <c r="I139" s="109">
        <f t="shared" si="14"/>
        <v>0</v>
      </c>
    </row>
    <row r="140" spans="3:9" ht="15.75" customHeight="1">
      <c r="C140" s="108" t="s">
        <v>85</v>
      </c>
      <c r="D140" s="17" t="s">
        <v>39</v>
      </c>
      <c r="E140" s="72">
        <v>4570101683359</v>
      </c>
      <c r="F140" s="28">
        <v>2300</v>
      </c>
      <c r="G140" s="28">
        <f t="shared" si="16"/>
        <v>1380</v>
      </c>
      <c r="H140" s="72">
        <f>'POM RIB CC'!O35</f>
        <v>0</v>
      </c>
      <c r="I140" s="109">
        <f t="shared" si="14"/>
        <v>0</v>
      </c>
    </row>
    <row r="141" spans="3:9" ht="15.75" customHeight="1">
      <c r="C141" s="108" t="s">
        <v>85</v>
      </c>
      <c r="D141" s="17" t="s">
        <v>40</v>
      </c>
      <c r="E141" s="72">
        <v>4570101683366</v>
      </c>
      <c r="F141" s="28">
        <v>2300</v>
      </c>
      <c r="G141" s="28">
        <f t="shared" si="16"/>
        <v>1380</v>
      </c>
      <c r="H141" s="72">
        <f>'POM RIB CC'!O36</f>
        <v>0</v>
      </c>
      <c r="I141" s="109">
        <f t="shared" si="14"/>
        <v>0</v>
      </c>
    </row>
    <row r="142" spans="3:9" ht="15.75" customHeight="1">
      <c r="C142" s="108" t="s">
        <v>86</v>
      </c>
      <c r="D142" s="17" t="s">
        <v>39</v>
      </c>
      <c r="E142" s="72">
        <v>4570101683373</v>
      </c>
      <c r="F142" s="28">
        <v>2300</v>
      </c>
      <c r="G142" s="28">
        <f t="shared" si="16"/>
        <v>1380</v>
      </c>
      <c r="H142" s="72">
        <f>'POM RIB CC'!P35</f>
        <v>0</v>
      </c>
      <c r="I142" s="109">
        <f t="shared" si="14"/>
        <v>0</v>
      </c>
    </row>
    <row r="143" spans="3:9" ht="15.75" customHeight="1">
      <c r="C143" s="108" t="s">
        <v>86</v>
      </c>
      <c r="D143" s="17" t="s">
        <v>40</v>
      </c>
      <c r="E143" s="72">
        <v>4570101683380</v>
      </c>
      <c r="F143" s="28">
        <v>2300</v>
      </c>
      <c r="G143" s="28">
        <f t="shared" ref="G143:G153" si="17">F143*0.6</f>
        <v>1380</v>
      </c>
      <c r="H143" s="72">
        <f>'POM RIB CC'!P36</f>
        <v>0</v>
      </c>
      <c r="I143" s="109">
        <f t="shared" si="14"/>
        <v>0</v>
      </c>
    </row>
    <row r="144" spans="3:9" ht="15.75" customHeight="1">
      <c r="C144" s="108" t="s">
        <v>87</v>
      </c>
      <c r="D144" s="17" t="s">
        <v>39</v>
      </c>
      <c r="E144" s="72">
        <v>4570101683397</v>
      </c>
      <c r="F144" s="28">
        <v>2300</v>
      </c>
      <c r="G144" s="28">
        <f t="shared" si="17"/>
        <v>1380</v>
      </c>
      <c r="H144" s="27">
        <f>'POM RIB CC'!Q35</f>
        <v>0</v>
      </c>
      <c r="I144" s="130">
        <f t="shared" si="14"/>
        <v>0</v>
      </c>
    </row>
    <row r="145" spans="3:9" ht="15.75" customHeight="1">
      <c r="C145" s="108" t="s">
        <v>87</v>
      </c>
      <c r="D145" s="17" t="s">
        <v>40</v>
      </c>
      <c r="E145" s="72">
        <v>4570101683403</v>
      </c>
      <c r="F145" s="28">
        <v>2300</v>
      </c>
      <c r="G145" s="28">
        <f t="shared" si="17"/>
        <v>1380</v>
      </c>
      <c r="H145" s="27">
        <f>'POM RIB CC'!Q36</f>
        <v>0</v>
      </c>
      <c r="I145" s="130">
        <f t="shared" si="14"/>
        <v>0</v>
      </c>
    </row>
    <row r="146" spans="3:9" ht="15.75" customHeight="1">
      <c r="C146" s="23" t="s">
        <v>193</v>
      </c>
      <c r="D146" s="23" t="s">
        <v>39</v>
      </c>
      <c r="E146" s="33">
        <v>4570101681355</v>
      </c>
      <c r="F146" s="28">
        <v>2300</v>
      </c>
      <c r="G146" s="28">
        <f t="shared" si="17"/>
        <v>1380</v>
      </c>
      <c r="H146" s="27">
        <f>'POM RIB CC'!M41</f>
        <v>0</v>
      </c>
      <c r="I146" s="130">
        <f t="shared" si="14"/>
        <v>0</v>
      </c>
    </row>
    <row r="147" spans="3:9" ht="15.75" customHeight="1">
      <c r="C147" s="23" t="s">
        <v>193</v>
      </c>
      <c r="D147" s="23" t="s">
        <v>40</v>
      </c>
      <c r="E147" s="33">
        <v>4570101681720</v>
      </c>
      <c r="F147" s="28">
        <v>2300</v>
      </c>
      <c r="G147" s="28">
        <f t="shared" si="17"/>
        <v>1380</v>
      </c>
      <c r="H147" s="72">
        <f>'POM RIB CC'!M42</f>
        <v>0</v>
      </c>
      <c r="I147" s="109">
        <f t="shared" si="14"/>
        <v>0</v>
      </c>
    </row>
    <row r="148" spans="3:9" ht="15.75" customHeight="1">
      <c r="C148" s="108" t="s">
        <v>92</v>
      </c>
      <c r="D148" s="17" t="s">
        <v>39</v>
      </c>
      <c r="E148" s="72">
        <v>4570101683175</v>
      </c>
      <c r="F148" s="28">
        <v>2300</v>
      </c>
      <c r="G148" s="28">
        <f t="shared" si="17"/>
        <v>1380</v>
      </c>
      <c r="H148" s="27">
        <f>'POM RIB CC'!N41</f>
        <v>0</v>
      </c>
      <c r="I148" s="130">
        <f t="shared" si="14"/>
        <v>0</v>
      </c>
    </row>
    <row r="149" spans="3:9" ht="15.75" customHeight="1">
      <c r="C149" s="108" t="s">
        <v>92</v>
      </c>
      <c r="D149" s="17" t="s">
        <v>40</v>
      </c>
      <c r="E149" s="72">
        <v>4570101683182</v>
      </c>
      <c r="F149" s="28">
        <v>2300</v>
      </c>
      <c r="G149" s="28">
        <f t="shared" si="17"/>
        <v>1380</v>
      </c>
      <c r="H149" s="72">
        <f>'POM RIB CC'!N42</f>
        <v>0</v>
      </c>
      <c r="I149" s="109">
        <f t="shared" si="14"/>
        <v>0</v>
      </c>
    </row>
    <row r="150" spans="3:9" ht="15.75" customHeight="1">
      <c r="C150" s="23" t="s">
        <v>194</v>
      </c>
      <c r="D150" s="23" t="s">
        <v>39</v>
      </c>
      <c r="E150" s="33">
        <v>4570101681362</v>
      </c>
      <c r="F150" s="28">
        <v>2300</v>
      </c>
      <c r="G150" s="28">
        <f t="shared" si="17"/>
        <v>1380</v>
      </c>
      <c r="H150" s="27">
        <f>'POM RIB CC'!O41</f>
        <v>0</v>
      </c>
      <c r="I150" s="130">
        <f t="shared" si="14"/>
        <v>0</v>
      </c>
    </row>
    <row r="151" spans="3:9" ht="15.75" customHeight="1">
      <c r="C151" s="23" t="s">
        <v>194</v>
      </c>
      <c r="D151" s="23" t="s">
        <v>40</v>
      </c>
      <c r="E151" s="33">
        <v>4570101681737</v>
      </c>
      <c r="F151" s="28">
        <v>2300</v>
      </c>
      <c r="G151" s="28">
        <f t="shared" si="17"/>
        <v>1380</v>
      </c>
      <c r="H151" s="72">
        <f>'POM RIB CC'!O42</f>
        <v>0</v>
      </c>
      <c r="I151" s="109">
        <f t="shared" si="14"/>
        <v>0</v>
      </c>
    </row>
    <row r="152" spans="3:9" ht="15.75" customHeight="1">
      <c r="C152" s="23" t="s">
        <v>195</v>
      </c>
      <c r="D152" s="23" t="s">
        <v>39</v>
      </c>
      <c r="E152" s="33">
        <v>4570101681379</v>
      </c>
      <c r="F152" s="28">
        <v>2300</v>
      </c>
      <c r="G152" s="28">
        <f t="shared" si="17"/>
        <v>1380</v>
      </c>
      <c r="H152" s="27">
        <f>'POM RIB CC'!P41</f>
        <v>0</v>
      </c>
      <c r="I152" s="130">
        <f t="shared" si="14"/>
        <v>0</v>
      </c>
    </row>
    <row r="153" spans="3:9" ht="15.75" customHeight="1">
      <c r="C153" s="23" t="s">
        <v>195</v>
      </c>
      <c r="D153" s="23" t="s">
        <v>40</v>
      </c>
      <c r="E153" s="33">
        <v>4570101681744</v>
      </c>
      <c r="F153" s="28">
        <v>2300</v>
      </c>
      <c r="G153" s="28">
        <f t="shared" si="17"/>
        <v>1380</v>
      </c>
      <c r="H153" s="72">
        <f>'POM RIB CC'!P42</f>
        <v>0</v>
      </c>
      <c r="I153" s="109">
        <f t="shared" si="14"/>
        <v>0</v>
      </c>
    </row>
    <row r="154" spans="3:9" ht="15.75" customHeight="1">
      <c r="C154" s="23" t="s">
        <v>93</v>
      </c>
      <c r="D154" s="23" t="s">
        <v>39</v>
      </c>
      <c r="E154" s="33">
        <v>4570101681553</v>
      </c>
      <c r="F154" s="28">
        <v>2300</v>
      </c>
      <c r="G154" s="28">
        <f t="shared" ref="G154:G181" si="18">F154*0.6</f>
        <v>1380</v>
      </c>
      <c r="H154" s="27">
        <f>'POM RIB CC'!Q41</f>
        <v>0</v>
      </c>
      <c r="I154" s="130">
        <f t="shared" si="14"/>
        <v>0</v>
      </c>
    </row>
    <row r="155" spans="3:9" ht="15.75" customHeight="1">
      <c r="C155" s="23" t="s">
        <v>93</v>
      </c>
      <c r="D155" s="23" t="s">
        <v>40</v>
      </c>
      <c r="E155" s="33">
        <v>4570101681928</v>
      </c>
      <c r="F155" s="28">
        <v>2300</v>
      </c>
      <c r="G155" s="28">
        <f t="shared" si="18"/>
        <v>1380</v>
      </c>
      <c r="H155" s="27">
        <f>'POM RIB CC'!Q42</f>
        <v>0</v>
      </c>
      <c r="I155" s="130">
        <f t="shared" si="14"/>
        <v>0</v>
      </c>
    </row>
    <row r="156" spans="3:9" ht="15.75" customHeight="1">
      <c r="C156" s="108" t="s">
        <v>96</v>
      </c>
      <c r="D156" s="17" t="s">
        <v>39</v>
      </c>
      <c r="E156" s="72">
        <v>4570101682482</v>
      </c>
      <c r="F156" s="28">
        <v>2300</v>
      </c>
      <c r="G156" s="28">
        <f t="shared" si="18"/>
        <v>1380</v>
      </c>
      <c r="H156" s="27">
        <f>'POM RIB CC'!M47</f>
        <v>0</v>
      </c>
      <c r="I156" s="130">
        <f t="shared" si="14"/>
        <v>0</v>
      </c>
    </row>
    <row r="157" spans="3:9" ht="15.75" customHeight="1">
      <c r="C157" s="108" t="s">
        <v>96</v>
      </c>
      <c r="D157" s="17" t="s">
        <v>40</v>
      </c>
      <c r="E157" s="72">
        <v>4570101682581</v>
      </c>
      <c r="F157" s="28">
        <v>2300</v>
      </c>
      <c r="G157" s="28">
        <f t="shared" si="18"/>
        <v>1380</v>
      </c>
      <c r="H157" s="27">
        <f>'POM RIB CC'!M48</f>
        <v>0</v>
      </c>
      <c r="I157" s="130">
        <f t="shared" si="14"/>
        <v>0</v>
      </c>
    </row>
    <row r="158" spans="3:9" ht="15.75" customHeight="1">
      <c r="C158" s="23" t="s">
        <v>97</v>
      </c>
      <c r="D158" s="17" t="s">
        <v>39</v>
      </c>
      <c r="E158" s="72">
        <v>4570101683434</v>
      </c>
      <c r="F158" s="28">
        <v>2300</v>
      </c>
      <c r="G158" s="28">
        <f t="shared" si="18"/>
        <v>1380</v>
      </c>
      <c r="H158" s="27">
        <f>'POM RIB CC'!N47</f>
        <v>0</v>
      </c>
      <c r="I158" s="130">
        <f t="shared" si="14"/>
        <v>0</v>
      </c>
    </row>
    <row r="159" spans="3:9" ht="15.75" customHeight="1">
      <c r="C159" s="23" t="s">
        <v>97</v>
      </c>
      <c r="D159" s="17" t="s">
        <v>40</v>
      </c>
      <c r="E159" s="72">
        <v>4570101683441</v>
      </c>
      <c r="F159" s="28">
        <v>2300</v>
      </c>
      <c r="G159" s="28">
        <f t="shared" si="18"/>
        <v>1380</v>
      </c>
      <c r="H159" s="27">
        <f>'POM RIB CC'!N48</f>
        <v>0</v>
      </c>
      <c r="I159" s="130">
        <f t="shared" si="14"/>
        <v>0</v>
      </c>
    </row>
    <row r="160" spans="3:9" ht="15.75" customHeight="1">
      <c r="C160" s="108" t="s">
        <v>196</v>
      </c>
      <c r="D160" s="17" t="s">
        <v>39</v>
      </c>
      <c r="E160" s="72">
        <v>4570101682468</v>
      </c>
      <c r="F160" s="28">
        <v>2300</v>
      </c>
      <c r="G160" s="28">
        <f t="shared" si="18"/>
        <v>1380</v>
      </c>
      <c r="H160" s="27">
        <f>'POM RIB CC'!O47</f>
        <v>0</v>
      </c>
      <c r="I160" s="130">
        <f t="shared" si="14"/>
        <v>0</v>
      </c>
    </row>
    <row r="161" spans="3:12" ht="15.75" customHeight="1">
      <c r="C161" s="108" t="s">
        <v>196</v>
      </c>
      <c r="D161" s="17" t="s">
        <v>40</v>
      </c>
      <c r="E161" s="72">
        <v>4570101682567</v>
      </c>
      <c r="F161" s="28">
        <v>2300</v>
      </c>
      <c r="G161" s="28">
        <f t="shared" si="18"/>
        <v>1380</v>
      </c>
      <c r="H161" s="27">
        <f>'POM RIB CC'!O48</f>
        <v>0</v>
      </c>
      <c r="I161" s="130">
        <f t="shared" si="14"/>
        <v>0</v>
      </c>
    </row>
    <row r="162" spans="3:12" ht="15.75" customHeight="1">
      <c r="C162" s="108" t="s">
        <v>197</v>
      </c>
      <c r="D162" s="17" t="s">
        <v>39</v>
      </c>
      <c r="E162" s="72">
        <v>4570101682475</v>
      </c>
      <c r="F162" s="28">
        <v>2300</v>
      </c>
      <c r="G162" s="28">
        <f t="shared" si="18"/>
        <v>1380</v>
      </c>
      <c r="H162" s="27">
        <f>'POM RIB CC'!P47</f>
        <v>0</v>
      </c>
      <c r="I162" s="130">
        <f t="shared" si="14"/>
        <v>0</v>
      </c>
    </row>
    <row r="163" spans="3:12" ht="15.75" customHeight="1">
      <c r="C163" s="108" t="s">
        <v>197</v>
      </c>
      <c r="D163" s="17" t="s">
        <v>40</v>
      </c>
      <c r="E163" s="72">
        <v>4570101682574</v>
      </c>
      <c r="F163" s="28">
        <v>2300</v>
      </c>
      <c r="G163" s="28">
        <f t="shared" si="18"/>
        <v>1380</v>
      </c>
      <c r="H163" s="27">
        <f>'POM RIB CC'!P48</f>
        <v>0</v>
      </c>
      <c r="I163" s="130">
        <f t="shared" si="14"/>
        <v>0</v>
      </c>
    </row>
    <row r="164" spans="3:12" ht="15.75" customHeight="1">
      <c r="C164" s="23" t="s">
        <v>51</v>
      </c>
      <c r="D164" s="17" t="s">
        <v>39</v>
      </c>
      <c r="E164" s="73">
        <v>4570101685032</v>
      </c>
      <c r="F164" s="28">
        <v>2300</v>
      </c>
      <c r="G164" s="28">
        <f t="shared" si="18"/>
        <v>1380</v>
      </c>
      <c r="H164" s="27">
        <f>'POM RIB CC'!Q47</f>
        <v>0</v>
      </c>
      <c r="I164" s="130">
        <f t="shared" si="14"/>
        <v>0</v>
      </c>
    </row>
    <row r="165" spans="3:12" ht="15.75" customHeight="1">
      <c r="C165" s="23" t="s">
        <v>51</v>
      </c>
      <c r="D165" s="17" t="s">
        <v>40</v>
      </c>
      <c r="E165" s="73">
        <v>4570101685049</v>
      </c>
      <c r="F165" s="28">
        <v>2300</v>
      </c>
      <c r="G165" s="28">
        <f t="shared" si="18"/>
        <v>1380</v>
      </c>
      <c r="H165" s="27">
        <f>'POM RIB CC'!Q48</f>
        <v>0</v>
      </c>
      <c r="I165" s="130">
        <f t="shared" si="14"/>
        <v>0</v>
      </c>
    </row>
    <row r="166" spans="3:12" ht="15.75" customHeight="1">
      <c r="C166" s="23" t="s">
        <v>98</v>
      </c>
      <c r="D166" s="17" t="s">
        <v>39</v>
      </c>
      <c r="E166" s="73">
        <v>4570101685056</v>
      </c>
      <c r="F166" s="28">
        <v>2300</v>
      </c>
      <c r="G166" s="28">
        <f t="shared" si="18"/>
        <v>1380</v>
      </c>
      <c r="H166" s="27">
        <f>'POM RIB CC'!R47</f>
        <v>0</v>
      </c>
      <c r="I166" s="130">
        <f t="shared" si="14"/>
        <v>0</v>
      </c>
    </row>
    <row r="167" spans="3:12" ht="15.75" customHeight="1">
      <c r="C167" s="23" t="s">
        <v>98</v>
      </c>
      <c r="D167" s="17" t="s">
        <v>40</v>
      </c>
      <c r="E167" s="73">
        <v>4570101685063</v>
      </c>
      <c r="F167" s="28">
        <v>2300</v>
      </c>
      <c r="G167" s="28">
        <f t="shared" si="18"/>
        <v>1380</v>
      </c>
      <c r="H167" s="27">
        <f>'POM RIB CC'!R48</f>
        <v>0</v>
      </c>
      <c r="I167" s="130">
        <f t="shared" si="14"/>
        <v>0</v>
      </c>
    </row>
    <row r="168" spans="3:12" ht="15.75" customHeight="1">
      <c r="C168" s="23" t="s">
        <v>201</v>
      </c>
      <c r="D168" s="17" t="s">
        <v>39</v>
      </c>
      <c r="E168" s="73">
        <v>4570101684936</v>
      </c>
      <c r="F168" s="28">
        <v>2300</v>
      </c>
      <c r="G168" s="28">
        <f t="shared" si="18"/>
        <v>1380</v>
      </c>
      <c r="H168" s="27">
        <f>'POM RIB CC'!M53</f>
        <v>0</v>
      </c>
      <c r="I168" s="130">
        <f t="shared" si="14"/>
        <v>0</v>
      </c>
      <c r="L168" s="26"/>
    </row>
    <row r="169" spans="3:12" ht="15.75" customHeight="1">
      <c r="C169" s="23" t="s">
        <v>201</v>
      </c>
      <c r="D169" s="17" t="s">
        <v>40</v>
      </c>
      <c r="E169" s="73">
        <v>4570101684943</v>
      </c>
      <c r="F169" s="28">
        <v>2300</v>
      </c>
      <c r="G169" s="28">
        <f t="shared" si="18"/>
        <v>1380</v>
      </c>
      <c r="H169" s="27">
        <f>'POM RIB CC'!M54</f>
        <v>0</v>
      </c>
      <c r="I169" s="130">
        <f t="shared" si="14"/>
        <v>0</v>
      </c>
      <c r="L169" s="26"/>
    </row>
    <row r="170" spans="3:12" ht="15.75" customHeight="1">
      <c r="C170" s="23" t="s">
        <v>203</v>
      </c>
      <c r="D170" s="17" t="s">
        <v>39</v>
      </c>
      <c r="E170" s="73">
        <v>4570101684950</v>
      </c>
      <c r="F170" s="28">
        <v>2300</v>
      </c>
      <c r="G170" s="28">
        <f t="shared" si="18"/>
        <v>1380</v>
      </c>
      <c r="H170" s="27">
        <f>'POM RIB CC'!N53</f>
        <v>0</v>
      </c>
      <c r="I170" s="130">
        <f t="shared" si="14"/>
        <v>0</v>
      </c>
    </row>
    <row r="171" spans="3:12" ht="15.75" customHeight="1">
      <c r="C171" s="23" t="s">
        <v>203</v>
      </c>
      <c r="D171" s="17" t="s">
        <v>40</v>
      </c>
      <c r="E171" s="73">
        <v>4570101684967</v>
      </c>
      <c r="F171" s="28">
        <v>2300</v>
      </c>
      <c r="G171" s="28">
        <f t="shared" si="18"/>
        <v>1380</v>
      </c>
      <c r="H171" s="27">
        <f>'POM RIB CC'!N54</f>
        <v>0</v>
      </c>
      <c r="I171" s="130">
        <f t="shared" si="14"/>
        <v>0</v>
      </c>
    </row>
    <row r="172" spans="3:12" ht="15.75" customHeight="1">
      <c r="C172" s="23" t="s">
        <v>65</v>
      </c>
      <c r="D172" s="17" t="s">
        <v>39</v>
      </c>
      <c r="E172" s="73">
        <v>4570101684974</v>
      </c>
      <c r="F172" s="28">
        <v>2300</v>
      </c>
      <c r="G172" s="28">
        <f t="shared" si="18"/>
        <v>1380</v>
      </c>
      <c r="H172" s="27">
        <f>'POM RIB CC'!O53</f>
        <v>0</v>
      </c>
      <c r="I172" s="130">
        <f t="shared" si="14"/>
        <v>0</v>
      </c>
    </row>
    <row r="173" spans="3:12" ht="15.75" customHeight="1">
      <c r="C173" s="23" t="s">
        <v>65</v>
      </c>
      <c r="D173" s="17" t="s">
        <v>40</v>
      </c>
      <c r="E173" s="73">
        <v>4570101684981</v>
      </c>
      <c r="F173" s="28">
        <v>2300</v>
      </c>
      <c r="G173" s="28">
        <f t="shared" si="18"/>
        <v>1380</v>
      </c>
      <c r="H173" s="27">
        <f>'POM RIB CC'!O54</f>
        <v>0</v>
      </c>
      <c r="I173" s="130">
        <f t="shared" si="14"/>
        <v>0</v>
      </c>
    </row>
    <row r="174" spans="3:12" ht="15.75" customHeight="1">
      <c r="C174" s="23" t="s">
        <v>73</v>
      </c>
      <c r="D174" s="17" t="s">
        <v>39</v>
      </c>
      <c r="E174" s="73">
        <v>4570101684998</v>
      </c>
      <c r="F174" s="28">
        <v>2300</v>
      </c>
      <c r="G174" s="28">
        <f t="shared" si="18"/>
        <v>1380</v>
      </c>
      <c r="H174" s="27">
        <f>'POM RIB CC'!P53</f>
        <v>0</v>
      </c>
      <c r="I174" s="130">
        <f t="shared" si="14"/>
        <v>0</v>
      </c>
    </row>
    <row r="175" spans="3:12" ht="15.75" customHeight="1">
      <c r="C175" s="23" t="s">
        <v>73</v>
      </c>
      <c r="D175" s="17" t="s">
        <v>40</v>
      </c>
      <c r="E175" s="73">
        <v>4570101685001</v>
      </c>
      <c r="F175" s="28">
        <v>2300</v>
      </c>
      <c r="G175" s="28">
        <f t="shared" si="18"/>
        <v>1380</v>
      </c>
      <c r="H175" s="27">
        <f>'POM RIB CC'!P54</f>
        <v>0</v>
      </c>
      <c r="I175" s="130">
        <f t="shared" si="14"/>
        <v>0</v>
      </c>
    </row>
    <row r="176" spans="3:12" ht="15.75" customHeight="1">
      <c r="C176" s="108" t="s">
        <v>103</v>
      </c>
      <c r="D176" s="17" t="s">
        <v>39</v>
      </c>
      <c r="E176" s="72">
        <v>4570101683199</v>
      </c>
      <c r="F176" s="28">
        <v>2300</v>
      </c>
      <c r="G176" s="28">
        <f t="shared" si="18"/>
        <v>1380</v>
      </c>
      <c r="H176" s="27">
        <f>'POM RIB CC'!Q53</f>
        <v>0</v>
      </c>
      <c r="I176" s="130">
        <f t="shared" si="14"/>
        <v>0</v>
      </c>
    </row>
    <row r="177" spans="3:12" ht="15.75" customHeight="1">
      <c r="C177" s="108" t="s">
        <v>103</v>
      </c>
      <c r="D177" s="17" t="s">
        <v>40</v>
      </c>
      <c r="E177" s="72">
        <v>4570101683205</v>
      </c>
      <c r="F177" s="28">
        <v>2300</v>
      </c>
      <c r="G177" s="28">
        <f t="shared" si="18"/>
        <v>1380</v>
      </c>
      <c r="H177" s="27">
        <f>'POM RIB CC'!Q54</f>
        <v>0</v>
      </c>
      <c r="I177" s="130">
        <f t="shared" si="14"/>
        <v>0</v>
      </c>
    </row>
    <row r="178" spans="3:12" ht="15.75" customHeight="1">
      <c r="C178" s="108" t="s">
        <v>104</v>
      </c>
      <c r="D178" s="17" t="s">
        <v>39</v>
      </c>
      <c r="E178" s="72">
        <v>4570101683236</v>
      </c>
      <c r="F178" s="28">
        <v>2300</v>
      </c>
      <c r="G178" s="28">
        <f t="shared" si="18"/>
        <v>1380</v>
      </c>
      <c r="H178" s="27">
        <f>'POM RIB CC'!R53</f>
        <v>0</v>
      </c>
      <c r="I178" s="130">
        <f t="shared" si="14"/>
        <v>0</v>
      </c>
    </row>
    <row r="179" spans="3:12" ht="15.75" customHeight="1">
      <c r="C179" s="108" t="s">
        <v>104</v>
      </c>
      <c r="D179" s="17" t="s">
        <v>40</v>
      </c>
      <c r="E179" s="72">
        <v>4570101683243</v>
      </c>
      <c r="F179" s="28">
        <v>2300</v>
      </c>
      <c r="G179" s="28">
        <f t="shared" si="18"/>
        <v>1380</v>
      </c>
      <c r="H179" s="27">
        <f>'POM RIB CC'!R54</f>
        <v>0</v>
      </c>
      <c r="I179" s="130">
        <f t="shared" si="14"/>
        <v>0</v>
      </c>
    </row>
    <row r="180" spans="3:12" ht="15.75" customHeight="1">
      <c r="C180" s="23" t="s">
        <v>74</v>
      </c>
      <c r="D180" s="17" t="s">
        <v>39</v>
      </c>
      <c r="E180" s="73">
        <v>4570101685018</v>
      </c>
      <c r="F180" s="28">
        <v>2300</v>
      </c>
      <c r="G180" s="28">
        <f t="shared" si="18"/>
        <v>1380</v>
      </c>
      <c r="H180" s="27">
        <f>'POM RIB CC'!M59</f>
        <v>0</v>
      </c>
      <c r="I180" s="130">
        <f t="shared" si="14"/>
        <v>0</v>
      </c>
    </row>
    <row r="181" spans="3:12" ht="15.75" customHeight="1">
      <c r="C181" s="23" t="s">
        <v>74</v>
      </c>
      <c r="D181" s="17" t="s">
        <v>40</v>
      </c>
      <c r="E181" s="73">
        <v>4570101685025</v>
      </c>
      <c r="F181" s="28">
        <v>2300</v>
      </c>
      <c r="G181" s="28">
        <f t="shared" si="18"/>
        <v>1380</v>
      </c>
      <c r="H181" s="27">
        <f>'POM RIB CC'!M60</f>
        <v>0</v>
      </c>
      <c r="I181" s="130">
        <f t="shared" si="14"/>
        <v>0</v>
      </c>
    </row>
    <row r="182" spans="3:12" ht="15.75" customHeight="1">
      <c r="C182" s="23" t="s">
        <v>75</v>
      </c>
      <c r="D182" s="17" t="s">
        <v>39</v>
      </c>
      <c r="E182" s="73">
        <v>4570101686640</v>
      </c>
      <c r="F182" s="28">
        <v>2300</v>
      </c>
      <c r="G182" s="28">
        <f t="shared" ref="G182:G203" si="19">F182*0.6</f>
        <v>1380</v>
      </c>
      <c r="H182" s="33">
        <f>'POM RIB CC'!N59</f>
        <v>0</v>
      </c>
      <c r="I182" s="129">
        <f t="shared" si="14"/>
        <v>0</v>
      </c>
      <c r="J182" s="22"/>
    </row>
    <row r="183" spans="3:12" ht="15" customHeight="1">
      <c r="C183" s="23" t="s">
        <v>75</v>
      </c>
      <c r="D183" s="17" t="s">
        <v>40</v>
      </c>
      <c r="E183" s="73">
        <v>4570101686657</v>
      </c>
      <c r="F183" s="28">
        <v>2300</v>
      </c>
      <c r="G183" s="28">
        <f t="shared" si="19"/>
        <v>1380</v>
      </c>
      <c r="H183" s="33">
        <f>'POM RIB CC'!N60</f>
        <v>0</v>
      </c>
      <c r="I183" s="129">
        <f t="shared" si="14"/>
        <v>0</v>
      </c>
      <c r="J183" s="22"/>
    </row>
    <row r="184" spans="3:12" ht="15.75" customHeight="1">
      <c r="C184" s="23" t="s">
        <v>107</v>
      </c>
      <c r="D184" s="23" t="s">
        <v>39</v>
      </c>
      <c r="E184" s="73">
        <v>4570101681416</v>
      </c>
      <c r="F184" s="28">
        <v>2300</v>
      </c>
      <c r="G184" s="28">
        <f t="shared" si="19"/>
        <v>1380</v>
      </c>
      <c r="H184" s="27">
        <f>'POM RIB CC'!O59</f>
        <v>0</v>
      </c>
      <c r="I184" s="130">
        <f t="shared" si="14"/>
        <v>0</v>
      </c>
    </row>
    <row r="185" spans="3:12" ht="15.75" customHeight="1">
      <c r="C185" s="23" t="s">
        <v>107</v>
      </c>
      <c r="D185" s="23" t="s">
        <v>40</v>
      </c>
      <c r="E185" s="73">
        <v>4570101681782</v>
      </c>
      <c r="F185" s="28">
        <v>2300</v>
      </c>
      <c r="G185" s="28">
        <f t="shared" si="19"/>
        <v>1380</v>
      </c>
      <c r="H185" s="27">
        <f>'POM RIB CC'!O60</f>
        <v>0</v>
      </c>
      <c r="I185" s="130">
        <f t="shared" si="14"/>
        <v>0</v>
      </c>
    </row>
    <row r="186" spans="3:12" ht="15.75" customHeight="1">
      <c r="C186" s="23" t="s">
        <v>108</v>
      </c>
      <c r="D186" s="23" t="s">
        <v>39</v>
      </c>
      <c r="E186" s="73">
        <v>4570101681423</v>
      </c>
      <c r="F186" s="28">
        <v>2300</v>
      </c>
      <c r="G186" s="28">
        <f t="shared" si="19"/>
        <v>1380</v>
      </c>
      <c r="H186" s="27">
        <f>'POM RIB CC'!P59</f>
        <v>0</v>
      </c>
      <c r="I186" s="130">
        <f t="shared" si="14"/>
        <v>0</v>
      </c>
    </row>
    <row r="187" spans="3:12" ht="15.75" customHeight="1">
      <c r="C187" s="23" t="s">
        <v>108</v>
      </c>
      <c r="D187" s="23" t="s">
        <v>40</v>
      </c>
      <c r="E187" s="73">
        <v>4570101681799</v>
      </c>
      <c r="F187" s="28">
        <v>2300</v>
      </c>
      <c r="G187" s="28">
        <f t="shared" si="19"/>
        <v>1380</v>
      </c>
      <c r="H187" s="27">
        <f>'POM RIB CC'!P60</f>
        <v>0</v>
      </c>
      <c r="I187" s="130">
        <f t="shared" si="14"/>
        <v>0</v>
      </c>
    </row>
    <row r="188" spans="3:12" ht="15.75" customHeight="1">
      <c r="C188" s="23" t="s">
        <v>109</v>
      </c>
      <c r="D188" s="17" t="s">
        <v>39</v>
      </c>
      <c r="E188" s="73">
        <v>4570101681942</v>
      </c>
      <c r="F188" s="28">
        <v>2300</v>
      </c>
      <c r="G188" s="28">
        <f t="shared" si="19"/>
        <v>1380</v>
      </c>
      <c r="H188" s="27">
        <f>'POM RIB CC'!Q59</f>
        <v>0</v>
      </c>
      <c r="I188" s="130">
        <f t="shared" si="14"/>
        <v>0</v>
      </c>
      <c r="L188" s="26"/>
    </row>
    <row r="189" spans="3:12" ht="15.75" customHeight="1">
      <c r="C189" s="23" t="s">
        <v>109</v>
      </c>
      <c r="D189" s="17" t="s">
        <v>40</v>
      </c>
      <c r="E189" s="73">
        <v>4570101681959</v>
      </c>
      <c r="F189" s="28">
        <v>2300</v>
      </c>
      <c r="G189" s="28">
        <f t="shared" si="19"/>
        <v>1380</v>
      </c>
      <c r="H189" s="27">
        <f>'POM RIB CC'!Q60</f>
        <v>0</v>
      </c>
      <c r="I189" s="130">
        <f t="shared" si="14"/>
        <v>0</v>
      </c>
    </row>
    <row r="190" spans="3:12" ht="15.75" customHeight="1">
      <c r="C190" s="23" t="s">
        <v>182</v>
      </c>
      <c r="D190" s="17" t="s">
        <v>39</v>
      </c>
      <c r="E190" s="73">
        <v>4570101686664</v>
      </c>
      <c r="F190" s="28">
        <v>2300</v>
      </c>
      <c r="G190" s="28">
        <f t="shared" si="19"/>
        <v>1380</v>
      </c>
      <c r="H190" s="27">
        <f>'POM RIB CC'!R59</f>
        <v>0</v>
      </c>
      <c r="I190" s="130">
        <f t="shared" si="14"/>
        <v>0</v>
      </c>
    </row>
    <row r="191" spans="3:12" ht="15.75" customHeight="1">
      <c r="C191" s="23" t="s">
        <v>182</v>
      </c>
      <c r="D191" s="17" t="s">
        <v>40</v>
      </c>
      <c r="E191" s="73">
        <v>4570101686671</v>
      </c>
      <c r="F191" s="28">
        <v>2300</v>
      </c>
      <c r="G191" s="28">
        <f t="shared" si="19"/>
        <v>1380</v>
      </c>
      <c r="H191" s="27">
        <f>'POM RIB CC'!R60</f>
        <v>0</v>
      </c>
      <c r="I191" s="130">
        <f t="shared" si="14"/>
        <v>0</v>
      </c>
    </row>
    <row r="192" spans="3:12" ht="15.75" customHeight="1">
      <c r="C192" s="108" t="s">
        <v>76</v>
      </c>
      <c r="D192" s="23" t="s">
        <v>39</v>
      </c>
      <c r="E192" s="73">
        <v>4570101681539</v>
      </c>
      <c r="F192" s="28">
        <v>2300</v>
      </c>
      <c r="G192" s="28">
        <f t="shared" si="19"/>
        <v>1380</v>
      </c>
      <c r="H192" s="27">
        <f>'POM RIB CC'!M65</f>
        <v>0</v>
      </c>
      <c r="I192" s="130">
        <f t="shared" si="14"/>
        <v>0</v>
      </c>
    </row>
    <row r="193" spans="3:12" ht="15.75" customHeight="1">
      <c r="C193" s="108" t="s">
        <v>76</v>
      </c>
      <c r="D193" s="23" t="s">
        <v>40</v>
      </c>
      <c r="E193" s="73">
        <v>4570101681904</v>
      </c>
      <c r="F193" s="28">
        <v>2300</v>
      </c>
      <c r="G193" s="28">
        <f t="shared" si="19"/>
        <v>1380</v>
      </c>
      <c r="H193" s="27">
        <f>'POM RIB CC'!M66</f>
        <v>0</v>
      </c>
      <c r="I193" s="130">
        <f t="shared" si="14"/>
        <v>0</v>
      </c>
    </row>
    <row r="194" spans="3:12" ht="15.75" customHeight="1">
      <c r="C194" s="108" t="s">
        <v>114</v>
      </c>
      <c r="D194" s="23" t="s">
        <v>39</v>
      </c>
      <c r="E194" s="73">
        <v>4570101681492</v>
      </c>
      <c r="F194" s="28">
        <v>2300</v>
      </c>
      <c r="G194" s="28">
        <f t="shared" si="19"/>
        <v>1380</v>
      </c>
      <c r="H194" s="27">
        <f>'POM RIB CC'!N65</f>
        <v>0</v>
      </c>
      <c r="I194" s="130">
        <f t="shared" si="14"/>
        <v>0</v>
      </c>
    </row>
    <row r="195" spans="3:12" ht="15.75" customHeight="1">
      <c r="C195" s="108" t="s">
        <v>114</v>
      </c>
      <c r="D195" s="23" t="s">
        <v>40</v>
      </c>
      <c r="E195" s="73">
        <v>4570101681867</v>
      </c>
      <c r="F195" s="28">
        <v>2300</v>
      </c>
      <c r="G195" s="28">
        <f t="shared" si="19"/>
        <v>1380</v>
      </c>
      <c r="H195" s="27">
        <f>'POM RIB CC'!N66</f>
        <v>0</v>
      </c>
      <c r="I195" s="130">
        <f t="shared" si="14"/>
        <v>0</v>
      </c>
    </row>
    <row r="196" spans="3:12" ht="15.75" customHeight="1">
      <c r="C196" s="108" t="s">
        <v>115</v>
      </c>
      <c r="D196" s="23" t="s">
        <v>39</v>
      </c>
      <c r="E196" s="73">
        <v>4570101681515</v>
      </c>
      <c r="F196" s="28">
        <v>2300</v>
      </c>
      <c r="G196" s="28">
        <f t="shared" si="19"/>
        <v>1380</v>
      </c>
      <c r="H196" s="27">
        <f>'POM RIB CC'!O65</f>
        <v>0</v>
      </c>
      <c r="I196" s="130">
        <f t="shared" ref="I196:I259" si="20">G196*H196</f>
        <v>0</v>
      </c>
    </row>
    <row r="197" spans="3:12" ht="15.75" customHeight="1">
      <c r="C197" s="108" t="s">
        <v>115</v>
      </c>
      <c r="D197" s="23" t="s">
        <v>40</v>
      </c>
      <c r="E197" s="73">
        <v>4570101681881</v>
      </c>
      <c r="F197" s="28">
        <v>2300</v>
      </c>
      <c r="G197" s="28">
        <f t="shared" si="19"/>
        <v>1380</v>
      </c>
      <c r="H197" s="27">
        <f>'POM RIB CC'!O66</f>
        <v>0</v>
      </c>
      <c r="I197" s="130">
        <f t="shared" si="20"/>
        <v>0</v>
      </c>
    </row>
    <row r="198" spans="3:12" ht="15.75" customHeight="1">
      <c r="C198" s="108" t="s">
        <v>116</v>
      </c>
      <c r="D198" s="23" t="s">
        <v>39</v>
      </c>
      <c r="E198" s="73">
        <v>4570101686688</v>
      </c>
      <c r="F198" s="28">
        <v>2300</v>
      </c>
      <c r="G198" s="28">
        <f t="shared" si="19"/>
        <v>1380</v>
      </c>
      <c r="H198" s="33">
        <f>'POM RIB CC'!P65</f>
        <v>0</v>
      </c>
      <c r="I198" s="129">
        <f t="shared" si="20"/>
        <v>0</v>
      </c>
      <c r="J198" s="22"/>
    </row>
    <row r="199" spans="3:12" ht="15.75" customHeight="1">
      <c r="C199" s="108" t="s">
        <v>116</v>
      </c>
      <c r="D199" s="23" t="s">
        <v>40</v>
      </c>
      <c r="E199" s="73">
        <v>4570101686695</v>
      </c>
      <c r="F199" s="28">
        <v>2300</v>
      </c>
      <c r="G199" s="28">
        <f t="shared" si="19"/>
        <v>1380</v>
      </c>
      <c r="H199" s="33">
        <f>'POM RIB CC'!P66</f>
        <v>0</v>
      </c>
      <c r="I199" s="129">
        <f t="shared" si="20"/>
        <v>0</v>
      </c>
      <c r="J199" s="22"/>
    </row>
    <row r="200" spans="3:12" ht="15.75" customHeight="1">
      <c r="C200" s="108" t="s">
        <v>117</v>
      </c>
      <c r="D200" s="23" t="s">
        <v>39</v>
      </c>
      <c r="E200" s="73">
        <v>4570101686701</v>
      </c>
      <c r="F200" s="28">
        <v>2300</v>
      </c>
      <c r="G200" s="28">
        <f t="shared" si="19"/>
        <v>1380</v>
      </c>
      <c r="H200" s="33">
        <f>'POM RIB CC'!Q65</f>
        <v>0</v>
      </c>
      <c r="I200" s="129">
        <f t="shared" si="20"/>
        <v>0</v>
      </c>
      <c r="J200" s="22"/>
    </row>
    <row r="201" spans="3:12" ht="15.75" customHeight="1">
      <c r="C201" s="108" t="s">
        <v>117</v>
      </c>
      <c r="D201" s="23" t="s">
        <v>40</v>
      </c>
      <c r="E201" s="73">
        <v>4570101686718</v>
      </c>
      <c r="F201" s="28">
        <v>2300</v>
      </c>
      <c r="G201" s="28">
        <f t="shared" si="19"/>
        <v>1380</v>
      </c>
      <c r="H201" s="33">
        <f>'POM RIB CC'!Q66</f>
        <v>0</v>
      </c>
      <c r="I201" s="129">
        <f t="shared" si="20"/>
        <v>0</v>
      </c>
      <c r="J201" s="22"/>
    </row>
    <row r="202" spans="3:12" ht="15.75" customHeight="1">
      <c r="C202" s="108" t="s">
        <v>118</v>
      </c>
      <c r="D202" s="23" t="s">
        <v>39</v>
      </c>
      <c r="E202" s="73">
        <v>4570101686725</v>
      </c>
      <c r="F202" s="28">
        <v>2300</v>
      </c>
      <c r="G202" s="28">
        <f t="shared" si="19"/>
        <v>1380</v>
      </c>
      <c r="H202" s="33">
        <f>'POM RIB CC'!R65</f>
        <v>0</v>
      </c>
      <c r="I202" s="129">
        <f t="shared" si="20"/>
        <v>0</v>
      </c>
      <c r="J202" s="22"/>
    </row>
    <row r="203" spans="3:12" ht="15.75" customHeight="1">
      <c r="C203" s="108" t="s">
        <v>118</v>
      </c>
      <c r="D203" s="23" t="s">
        <v>40</v>
      </c>
      <c r="E203" s="73">
        <v>4570101686732</v>
      </c>
      <c r="F203" s="28">
        <v>2300</v>
      </c>
      <c r="G203" s="28">
        <f t="shared" si="19"/>
        <v>1380</v>
      </c>
      <c r="H203" s="33">
        <f>'POM RIB CC'!R66</f>
        <v>0</v>
      </c>
      <c r="I203" s="129">
        <f t="shared" si="20"/>
        <v>0</v>
      </c>
      <c r="J203" s="22"/>
    </row>
    <row r="204" spans="3:12" ht="15.75" customHeight="1">
      <c r="C204" s="23" t="s">
        <v>122</v>
      </c>
      <c r="D204" s="17" t="s">
        <v>39</v>
      </c>
      <c r="E204" s="72">
        <v>4570101683410</v>
      </c>
      <c r="F204" s="28">
        <v>2300</v>
      </c>
      <c r="G204" s="28">
        <f t="shared" ref="G204:G213" si="21">F204*0.6</f>
        <v>1380</v>
      </c>
      <c r="H204" s="27">
        <f>'POM RIB CC'!M71</f>
        <v>0</v>
      </c>
      <c r="I204" s="130">
        <f t="shared" si="20"/>
        <v>0</v>
      </c>
    </row>
    <row r="205" spans="3:12" ht="15.75" customHeight="1">
      <c r="C205" s="23" t="s">
        <v>122</v>
      </c>
      <c r="D205" s="17" t="s">
        <v>40</v>
      </c>
      <c r="E205" s="72">
        <v>4570101683427</v>
      </c>
      <c r="F205" s="28">
        <v>2300</v>
      </c>
      <c r="G205" s="28">
        <f t="shared" si="21"/>
        <v>1380</v>
      </c>
      <c r="H205" s="27">
        <f>'POM RIB CC'!M72</f>
        <v>0</v>
      </c>
      <c r="I205" s="130">
        <f t="shared" si="20"/>
        <v>0</v>
      </c>
      <c r="L205" s="26"/>
    </row>
    <row r="206" spans="3:12" ht="15.75" customHeight="1">
      <c r="C206" s="17" t="s">
        <v>120</v>
      </c>
      <c r="D206" s="17" t="s">
        <v>39</v>
      </c>
      <c r="E206" s="72">
        <v>4570101683458</v>
      </c>
      <c r="F206" s="28">
        <v>2300</v>
      </c>
      <c r="G206" s="28">
        <f t="shared" si="21"/>
        <v>1380</v>
      </c>
      <c r="H206" s="27">
        <f>'POM RIB CC'!N71</f>
        <v>0</v>
      </c>
      <c r="I206" s="130">
        <f t="shared" si="20"/>
        <v>0</v>
      </c>
    </row>
    <row r="207" spans="3:12" ht="15.75" customHeight="1">
      <c r="C207" s="17" t="s">
        <v>120</v>
      </c>
      <c r="D207" s="17" t="s">
        <v>40</v>
      </c>
      <c r="E207" s="72">
        <v>4570101683465</v>
      </c>
      <c r="F207" s="28">
        <v>2300</v>
      </c>
      <c r="G207" s="28">
        <f t="shared" si="21"/>
        <v>1380</v>
      </c>
      <c r="H207" s="27">
        <f>'POM RIB CC'!N72</f>
        <v>0</v>
      </c>
      <c r="I207" s="130">
        <f t="shared" si="20"/>
        <v>0</v>
      </c>
      <c r="L207" s="26"/>
    </row>
    <row r="208" spans="3:12" ht="15.75" customHeight="1">
      <c r="C208" s="23" t="s">
        <v>121</v>
      </c>
      <c r="D208" s="23" t="s">
        <v>39</v>
      </c>
      <c r="E208" s="33">
        <v>4570101681317</v>
      </c>
      <c r="F208" s="28">
        <v>2300</v>
      </c>
      <c r="G208" s="28">
        <f t="shared" si="21"/>
        <v>1380</v>
      </c>
      <c r="H208" s="27">
        <f>'POM RIB CC'!O71</f>
        <v>0</v>
      </c>
      <c r="I208" s="130">
        <f t="shared" si="20"/>
        <v>0</v>
      </c>
    </row>
    <row r="209" spans="1:12" ht="15.75" customHeight="1">
      <c r="C209" s="23" t="s">
        <v>121</v>
      </c>
      <c r="D209" s="23" t="s">
        <v>40</v>
      </c>
      <c r="E209" s="33">
        <v>4570101681683</v>
      </c>
      <c r="F209" s="28">
        <v>2300</v>
      </c>
      <c r="G209" s="28">
        <f t="shared" si="21"/>
        <v>1380</v>
      </c>
      <c r="H209" s="27">
        <f>'POM RIB CC'!O72</f>
        <v>0</v>
      </c>
      <c r="I209" s="130">
        <f t="shared" si="20"/>
        <v>0</v>
      </c>
      <c r="L209" s="26"/>
    </row>
    <row r="210" spans="1:12" ht="15.75" customHeight="1">
      <c r="C210" s="17" t="s">
        <v>204</v>
      </c>
      <c r="D210" s="17" t="s">
        <v>39</v>
      </c>
      <c r="E210" s="72">
        <v>4570101683472</v>
      </c>
      <c r="F210" s="28">
        <v>2300</v>
      </c>
      <c r="G210" s="28">
        <f t="shared" si="21"/>
        <v>1380</v>
      </c>
      <c r="H210" s="27">
        <f>'POM RIB CC'!P71</f>
        <v>0</v>
      </c>
      <c r="I210" s="130">
        <f t="shared" si="20"/>
        <v>0</v>
      </c>
    </row>
    <row r="211" spans="1:12" ht="15.75" customHeight="1">
      <c r="C211" s="17" t="s">
        <v>204</v>
      </c>
      <c r="D211" s="17" t="s">
        <v>40</v>
      </c>
      <c r="E211" s="72">
        <v>4570101683489</v>
      </c>
      <c r="F211" s="28">
        <v>2300</v>
      </c>
      <c r="G211" s="28">
        <f t="shared" si="21"/>
        <v>1380</v>
      </c>
      <c r="H211" s="27">
        <f>'POM RIB CC'!P72</f>
        <v>0</v>
      </c>
      <c r="I211" s="130">
        <f t="shared" si="20"/>
        <v>0</v>
      </c>
      <c r="L211" s="26"/>
    </row>
    <row r="212" spans="1:12" ht="15.75" customHeight="1">
      <c r="A212" s="37" t="s">
        <v>18</v>
      </c>
      <c r="B212" s="37" t="s">
        <v>10</v>
      </c>
      <c r="C212" s="37" t="s">
        <v>186</v>
      </c>
      <c r="D212" s="89" t="s">
        <v>41</v>
      </c>
      <c r="E212" s="90">
        <v>4570101684684</v>
      </c>
      <c r="F212" s="25">
        <v>2500</v>
      </c>
      <c r="G212" s="25">
        <f t="shared" si="21"/>
        <v>1500</v>
      </c>
      <c r="H212" s="57">
        <f>'POM RIB CC'!M10</f>
        <v>0</v>
      </c>
      <c r="I212" s="133">
        <f t="shared" si="20"/>
        <v>0</v>
      </c>
    </row>
    <row r="213" spans="1:12" ht="15.75" customHeight="1">
      <c r="C213" s="23" t="s">
        <v>188</v>
      </c>
      <c r="D213" s="17" t="s">
        <v>41</v>
      </c>
      <c r="E213" s="33">
        <v>4570101684691</v>
      </c>
      <c r="F213" s="28">
        <v>2500</v>
      </c>
      <c r="G213" s="28">
        <f t="shared" si="21"/>
        <v>1500</v>
      </c>
      <c r="H213" s="27">
        <f>'POM RIB CC'!N10</f>
        <v>0</v>
      </c>
      <c r="I213" s="130">
        <f t="shared" si="20"/>
        <v>0</v>
      </c>
    </row>
    <row r="214" spans="1:12" ht="15.75" customHeight="1">
      <c r="C214" s="23" t="s">
        <v>22</v>
      </c>
      <c r="D214" s="17" t="s">
        <v>41</v>
      </c>
      <c r="E214" s="33">
        <v>4570101686749</v>
      </c>
      <c r="F214" s="28">
        <v>2500</v>
      </c>
      <c r="G214" s="28">
        <f t="shared" ref="G214:G228" si="22">F214*0.6</f>
        <v>1500</v>
      </c>
      <c r="H214" s="27">
        <f>'POM RIB CC'!O10</f>
        <v>0</v>
      </c>
      <c r="I214" s="130">
        <f t="shared" si="20"/>
        <v>0</v>
      </c>
    </row>
    <row r="215" spans="1:12" ht="15.75" customHeight="1">
      <c r="C215" s="17" t="s">
        <v>23</v>
      </c>
      <c r="D215" s="17" t="s">
        <v>41</v>
      </c>
      <c r="E215" s="33">
        <v>4570101684660</v>
      </c>
      <c r="F215" s="28">
        <v>2500</v>
      </c>
      <c r="G215" s="28">
        <f t="shared" si="22"/>
        <v>1500</v>
      </c>
      <c r="H215" s="27">
        <f>'POM RIB CC'!P10</f>
        <v>0</v>
      </c>
      <c r="I215" s="130">
        <f t="shared" si="20"/>
        <v>0</v>
      </c>
    </row>
    <row r="216" spans="1:12" ht="15.75" customHeight="1">
      <c r="C216" s="23" t="s">
        <v>27</v>
      </c>
      <c r="D216" s="17" t="s">
        <v>41</v>
      </c>
      <c r="E216" s="33">
        <v>4570101685070</v>
      </c>
      <c r="F216" s="28">
        <v>2500</v>
      </c>
      <c r="G216" s="28">
        <f t="shared" si="22"/>
        <v>1500</v>
      </c>
      <c r="H216" s="27">
        <f>'POM RIB CC'!Q10</f>
        <v>0</v>
      </c>
      <c r="I216" s="130">
        <f t="shared" si="20"/>
        <v>0</v>
      </c>
    </row>
    <row r="217" spans="1:12" ht="15.75" customHeight="1">
      <c r="C217" s="17" t="s">
        <v>25</v>
      </c>
      <c r="D217" s="17" t="s">
        <v>41</v>
      </c>
      <c r="E217" s="33">
        <v>4570101684677</v>
      </c>
      <c r="F217" s="28">
        <v>2500</v>
      </c>
      <c r="G217" s="28">
        <f t="shared" si="22"/>
        <v>1500</v>
      </c>
      <c r="H217" s="27">
        <f>'POM RIB CC'!R10</f>
        <v>0</v>
      </c>
      <c r="I217" s="130">
        <f t="shared" si="20"/>
        <v>0</v>
      </c>
    </row>
    <row r="218" spans="1:12" ht="15.75" customHeight="1">
      <c r="C218" s="23" t="s">
        <v>26</v>
      </c>
      <c r="D218" s="17" t="s">
        <v>41</v>
      </c>
      <c r="E218" s="33">
        <v>4570101685087</v>
      </c>
      <c r="F218" s="28">
        <v>2500</v>
      </c>
      <c r="G218" s="28">
        <f t="shared" si="22"/>
        <v>1500</v>
      </c>
      <c r="H218" s="27">
        <f>'POM RIB CC'!S10</f>
        <v>0</v>
      </c>
      <c r="I218" s="130">
        <f t="shared" si="20"/>
        <v>0</v>
      </c>
    </row>
    <row r="219" spans="1:12" ht="15.75" customHeight="1">
      <c r="C219" s="23" t="s">
        <v>42</v>
      </c>
      <c r="D219" s="17" t="s">
        <v>41</v>
      </c>
      <c r="E219" s="33">
        <v>4570101686756</v>
      </c>
      <c r="F219" s="28">
        <v>2500</v>
      </c>
      <c r="G219" s="28">
        <f t="shared" si="22"/>
        <v>1500</v>
      </c>
      <c r="H219" s="27">
        <f>'POM RIB CC'!M17</f>
        <v>0</v>
      </c>
      <c r="I219" s="130">
        <f t="shared" si="20"/>
        <v>0</v>
      </c>
    </row>
    <row r="220" spans="1:12" ht="15.75" customHeight="1">
      <c r="A220" s="22"/>
      <c r="B220" s="22"/>
      <c r="C220" s="23" t="s">
        <v>43</v>
      </c>
      <c r="D220" s="17" t="s">
        <v>41</v>
      </c>
      <c r="E220" s="33">
        <v>4570101686763</v>
      </c>
      <c r="F220" s="28">
        <v>2500</v>
      </c>
      <c r="G220" s="28">
        <f t="shared" si="22"/>
        <v>1500</v>
      </c>
      <c r="H220" s="27">
        <f>'POM RIB CC'!N17</f>
        <v>0</v>
      </c>
      <c r="I220" s="130">
        <f t="shared" si="20"/>
        <v>0</v>
      </c>
    </row>
    <row r="221" spans="1:12" ht="15.75" customHeight="1">
      <c r="C221" s="23" t="s">
        <v>44</v>
      </c>
      <c r="D221" s="17" t="s">
        <v>41</v>
      </c>
      <c r="E221" s="33">
        <v>4570101686770</v>
      </c>
      <c r="F221" s="28">
        <v>2500</v>
      </c>
      <c r="G221" s="28">
        <f t="shared" si="22"/>
        <v>1500</v>
      </c>
      <c r="H221" s="27">
        <f>'POM RIB CC'!O17</f>
        <v>0</v>
      </c>
      <c r="I221" s="130">
        <f t="shared" si="20"/>
        <v>0</v>
      </c>
    </row>
    <row r="222" spans="1:12" ht="15.75" customHeight="1">
      <c r="C222" s="23" t="s">
        <v>45</v>
      </c>
      <c r="D222" s="17" t="s">
        <v>41</v>
      </c>
      <c r="E222" s="33">
        <v>4570101686787</v>
      </c>
      <c r="F222" s="28">
        <v>2500</v>
      </c>
      <c r="G222" s="28">
        <f t="shared" si="22"/>
        <v>1500</v>
      </c>
      <c r="H222" s="27">
        <f>'POM RIB CC'!P17</f>
        <v>0</v>
      </c>
      <c r="I222" s="130">
        <f t="shared" si="20"/>
        <v>0</v>
      </c>
    </row>
    <row r="223" spans="1:12" ht="15.75" customHeight="1">
      <c r="C223" s="23" t="s">
        <v>46</v>
      </c>
      <c r="D223" s="17" t="s">
        <v>41</v>
      </c>
      <c r="E223" s="33">
        <v>4570101686794</v>
      </c>
      <c r="F223" s="28">
        <v>2500</v>
      </c>
      <c r="G223" s="28">
        <f t="shared" si="22"/>
        <v>1500</v>
      </c>
      <c r="H223" s="27">
        <f>'POM RIB CC'!Q17</f>
        <v>0</v>
      </c>
      <c r="I223" s="130">
        <f t="shared" si="20"/>
        <v>0</v>
      </c>
    </row>
    <row r="224" spans="1:12" ht="15.75" customHeight="1">
      <c r="A224" s="22"/>
      <c r="B224" s="22"/>
      <c r="C224" s="23" t="s">
        <v>47</v>
      </c>
      <c r="D224" s="17" t="s">
        <v>41</v>
      </c>
      <c r="E224" s="33">
        <v>4570101686800</v>
      </c>
      <c r="F224" s="28">
        <v>2500</v>
      </c>
      <c r="G224" s="28">
        <f t="shared" si="22"/>
        <v>1500</v>
      </c>
      <c r="H224" s="27">
        <f>'POM RIB CC'!R17</f>
        <v>0</v>
      </c>
      <c r="I224" s="130">
        <f t="shared" si="20"/>
        <v>0</v>
      </c>
    </row>
    <row r="225" spans="1:9" ht="15.75" customHeight="1">
      <c r="A225" s="22"/>
      <c r="B225" s="22"/>
      <c r="C225" s="23" t="s">
        <v>198</v>
      </c>
      <c r="D225" s="17" t="s">
        <v>41</v>
      </c>
      <c r="E225" s="33">
        <v>4570101686817</v>
      </c>
      <c r="F225" s="28">
        <v>2500</v>
      </c>
      <c r="G225" s="28">
        <f t="shared" si="22"/>
        <v>1500</v>
      </c>
      <c r="H225" s="27">
        <f>'POM RIB CC'!M24</f>
        <v>0</v>
      </c>
      <c r="I225" s="130">
        <f t="shared" si="20"/>
        <v>0</v>
      </c>
    </row>
    <row r="226" spans="1:9" ht="15.75" customHeight="1">
      <c r="A226" s="22"/>
      <c r="B226" s="22"/>
      <c r="C226" s="23" t="s">
        <v>199</v>
      </c>
      <c r="D226" s="17" t="s">
        <v>41</v>
      </c>
      <c r="E226" s="33">
        <v>4570101686824</v>
      </c>
      <c r="F226" s="28">
        <v>2500</v>
      </c>
      <c r="G226" s="28">
        <f t="shared" si="22"/>
        <v>1500</v>
      </c>
      <c r="H226" s="27">
        <f>'POM RIB CC'!N24</f>
        <v>0</v>
      </c>
      <c r="I226" s="130">
        <f t="shared" si="20"/>
        <v>0</v>
      </c>
    </row>
    <row r="227" spans="1:9" ht="15.75" customHeight="1">
      <c r="A227" s="22"/>
      <c r="B227" s="22"/>
      <c r="C227" s="23" t="s">
        <v>59</v>
      </c>
      <c r="D227" s="17" t="s">
        <v>41</v>
      </c>
      <c r="E227" s="33">
        <v>4570101685094</v>
      </c>
      <c r="F227" s="28">
        <v>2500</v>
      </c>
      <c r="G227" s="28">
        <f t="shared" si="22"/>
        <v>1500</v>
      </c>
      <c r="H227" s="27">
        <f>'POM RIB CC'!O24</f>
        <v>0</v>
      </c>
      <c r="I227" s="130">
        <f t="shared" si="20"/>
        <v>0</v>
      </c>
    </row>
    <row r="228" spans="1:9" ht="15.75" customHeight="1">
      <c r="A228" s="91"/>
      <c r="B228" s="91"/>
      <c r="C228" s="34" t="s">
        <v>60</v>
      </c>
      <c r="D228" s="50" t="s">
        <v>41</v>
      </c>
      <c r="E228" s="36">
        <v>4570101685100</v>
      </c>
      <c r="F228" s="31">
        <v>2500</v>
      </c>
      <c r="G228" s="31">
        <f t="shared" si="22"/>
        <v>1500</v>
      </c>
      <c r="H228" s="30">
        <f>'POM RIB CC'!P24</f>
        <v>0</v>
      </c>
      <c r="I228" s="131">
        <f t="shared" si="20"/>
        <v>0</v>
      </c>
    </row>
    <row r="229" spans="1:9" ht="15.75" customHeight="1">
      <c r="A229" s="107" t="s">
        <v>20</v>
      </c>
      <c r="B229" s="23" t="s">
        <v>19</v>
      </c>
      <c r="C229" s="23" t="s">
        <v>22</v>
      </c>
      <c r="D229" s="17" t="s">
        <v>39</v>
      </c>
      <c r="E229" s="73">
        <v>4570101686831</v>
      </c>
      <c r="F229" s="32">
        <v>2500</v>
      </c>
      <c r="G229" s="32">
        <f>F229*0.6</f>
        <v>1500</v>
      </c>
      <c r="H229" s="27">
        <f>'POM RIB CC'!W8</f>
        <v>0</v>
      </c>
      <c r="I229" s="130">
        <f t="shared" si="20"/>
        <v>0</v>
      </c>
    </row>
    <row r="230" spans="1:9" ht="15.75" customHeight="1">
      <c r="A230" s="22"/>
      <c r="B230" s="22"/>
      <c r="C230" s="23" t="s">
        <v>22</v>
      </c>
      <c r="D230" s="17" t="s">
        <v>40</v>
      </c>
      <c r="E230" s="73">
        <v>4570101686848</v>
      </c>
      <c r="F230" s="32">
        <v>2500</v>
      </c>
      <c r="G230" s="32">
        <f t="shared" ref="G230:G266" si="23">F230*0.6</f>
        <v>1500</v>
      </c>
      <c r="H230" s="27">
        <f>'POM RIB CC'!W9</f>
        <v>0</v>
      </c>
      <c r="I230" s="130">
        <f t="shared" si="20"/>
        <v>0</v>
      </c>
    </row>
    <row r="231" spans="1:9" ht="15.75" customHeight="1">
      <c r="A231" s="22"/>
      <c r="B231" s="22"/>
      <c r="C231" s="23" t="s">
        <v>28</v>
      </c>
      <c r="D231" s="17" t="s">
        <v>39</v>
      </c>
      <c r="E231" s="73">
        <v>4570101686060</v>
      </c>
      <c r="F231" s="32">
        <v>2500</v>
      </c>
      <c r="G231" s="32">
        <f t="shared" si="23"/>
        <v>1500</v>
      </c>
      <c r="H231" s="27">
        <f>'POM RIB CC'!X8</f>
        <v>0</v>
      </c>
      <c r="I231" s="130">
        <f t="shared" si="20"/>
        <v>0</v>
      </c>
    </row>
    <row r="232" spans="1:9" ht="15.75" customHeight="1">
      <c r="A232" s="22"/>
      <c r="B232" s="22"/>
      <c r="C232" s="23" t="s">
        <v>28</v>
      </c>
      <c r="D232" s="17" t="s">
        <v>40</v>
      </c>
      <c r="E232" s="73">
        <v>4570101686077</v>
      </c>
      <c r="F232" s="32">
        <v>2500</v>
      </c>
      <c r="G232" s="32">
        <f t="shared" si="23"/>
        <v>1500</v>
      </c>
      <c r="H232" s="27">
        <f>'POM RIB CC'!X9</f>
        <v>0</v>
      </c>
      <c r="I232" s="130">
        <f t="shared" si="20"/>
        <v>0</v>
      </c>
    </row>
    <row r="233" spans="1:9" ht="15.75" customHeight="1">
      <c r="A233" s="22"/>
      <c r="B233" s="22"/>
      <c r="C233" s="23" t="s">
        <v>25</v>
      </c>
      <c r="D233" s="17" t="s">
        <v>39</v>
      </c>
      <c r="E233" s="73">
        <v>4570101686121</v>
      </c>
      <c r="F233" s="32">
        <v>2500</v>
      </c>
      <c r="G233" s="32">
        <f t="shared" si="23"/>
        <v>1500</v>
      </c>
      <c r="H233" s="27">
        <f>'POM RIB CC'!Y8</f>
        <v>0</v>
      </c>
      <c r="I233" s="130">
        <f t="shared" si="20"/>
        <v>0</v>
      </c>
    </row>
    <row r="234" spans="1:9" ht="15.75" customHeight="1">
      <c r="A234" s="22"/>
      <c r="B234" s="22"/>
      <c r="C234" s="23" t="s">
        <v>25</v>
      </c>
      <c r="D234" s="17" t="s">
        <v>40</v>
      </c>
      <c r="E234" s="73">
        <v>4570101686138</v>
      </c>
      <c r="F234" s="32">
        <v>2500</v>
      </c>
      <c r="G234" s="32">
        <f t="shared" si="23"/>
        <v>1500</v>
      </c>
      <c r="H234" s="27">
        <f>'POM RIB CC'!Y9</f>
        <v>0</v>
      </c>
      <c r="I234" s="130">
        <f t="shared" si="20"/>
        <v>0</v>
      </c>
    </row>
    <row r="235" spans="1:9" ht="15" customHeight="1">
      <c r="A235" s="22"/>
      <c r="B235" s="22"/>
      <c r="C235" s="23" t="s">
        <v>26</v>
      </c>
      <c r="D235" s="17" t="s">
        <v>39</v>
      </c>
      <c r="E235" s="73">
        <v>4570101686855</v>
      </c>
      <c r="F235" s="32">
        <v>2500</v>
      </c>
      <c r="G235" s="32">
        <f t="shared" si="23"/>
        <v>1500</v>
      </c>
      <c r="H235" s="27">
        <f>'POM RIB CC'!Z8</f>
        <v>0</v>
      </c>
      <c r="I235" s="130">
        <f t="shared" si="20"/>
        <v>0</v>
      </c>
    </row>
    <row r="236" spans="1:9" ht="15" customHeight="1">
      <c r="A236" s="22"/>
      <c r="B236" s="22"/>
      <c r="C236" s="23" t="s">
        <v>26</v>
      </c>
      <c r="D236" s="17" t="s">
        <v>40</v>
      </c>
      <c r="E236" s="73">
        <v>4570101686862</v>
      </c>
      <c r="F236" s="32">
        <v>2500</v>
      </c>
      <c r="G236" s="32">
        <f t="shared" si="23"/>
        <v>1500</v>
      </c>
      <c r="H236" s="27">
        <f>'POM RIB CC'!Z9</f>
        <v>0</v>
      </c>
      <c r="I236" s="130">
        <f t="shared" si="20"/>
        <v>0</v>
      </c>
    </row>
    <row r="237" spans="1:9" ht="15.75" customHeight="1">
      <c r="A237" s="22"/>
      <c r="B237" s="22"/>
      <c r="C237" s="23" t="s">
        <v>248</v>
      </c>
      <c r="D237" s="17" t="s">
        <v>39</v>
      </c>
      <c r="E237" s="73">
        <v>4570101686145</v>
      </c>
      <c r="F237" s="32">
        <v>2500</v>
      </c>
      <c r="G237" s="32">
        <f t="shared" si="23"/>
        <v>1500</v>
      </c>
      <c r="H237" s="27">
        <f>'POM RIB CC'!AA8</f>
        <v>0</v>
      </c>
      <c r="I237" s="130">
        <f t="shared" si="20"/>
        <v>0</v>
      </c>
    </row>
    <row r="238" spans="1:9" ht="15.75" customHeight="1">
      <c r="A238" s="22"/>
      <c r="B238" s="22"/>
      <c r="C238" s="23" t="s">
        <v>248</v>
      </c>
      <c r="D238" s="17" t="s">
        <v>40</v>
      </c>
      <c r="E238" s="73">
        <v>4570101686152</v>
      </c>
      <c r="F238" s="32">
        <v>2500</v>
      </c>
      <c r="G238" s="32">
        <f t="shared" si="23"/>
        <v>1500</v>
      </c>
      <c r="H238" s="27">
        <f>'POM RIB CC'!AA9</f>
        <v>0</v>
      </c>
      <c r="I238" s="130">
        <f t="shared" si="20"/>
        <v>0</v>
      </c>
    </row>
    <row r="239" spans="1:9" ht="15.75" customHeight="1">
      <c r="A239" s="22"/>
      <c r="B239" s="22"/>
      <c r="C239" s="23" t="s">
        <v>206</v>
      </c>
      <c r="D239" s="17" t="s">
        <v>39</v>
      </c>
      <c r="E239" s="73">
        <v>4570101686879</v>
      </c>
      <c r="F239" s="32">
        <v>2500</v>
      </c>
      <c r="G239" s="32">
        <f t="shared" si="23"/>
        <v>1500</v>
      </c>
      <c r="H239" s="27">
        <f>'POM RIB CC'!W15</f>
        <v>0</v>
      </c>
      <c r="I239" s="130">
        <f t="shared" si="20"/>
        <v>0</v>
      </c>
    </row>
    <row r="240" spans="1:9" ht="15.75" customHeight="1">
      <c r="A240" s="22"/>
      <c r="B240" s="22"/>
      <c r="C240" s="23" t="s">
        <v>48</v>
      </c>
      <c r="D240" s="17" t="s">
        <v>40</v>
      </c>
      <c r="E240" s="73">
        <v>4570101686886</v>
      </c>
      <c r="F240" s="32">
        <v>2500</v>
      </c>
      <c r="G240" s="32">
        <f t="shared" si="23"/>
        <v>1500</v>
      </c>
      <c r="H240" s="27">
        <f>'POM RIB CC'!W16</f>
        <v>0</v>
      </c>
      <c r="I240" s="130">
        <f t="shared" si="20"/>
        <v>0</v>
      </c>
    </row>
    <row r="241" spans="1:9" ht="15.75" customHeight="1">
      <c r="A241" s="22"/>
      <c r="B241" s="22"/>
      <c r="C241" s="23" t="s">
        <v>49</v>
      </c>
      <c r="D241" s="17" t="s">
        <v>39</v>
      </c>
      <c r="E241" s="73">
        <v>4570101686893</v>
      </c>
      <c r="F241" s="32">
        <v>2500</v>
      </c>
      <c r="G241" s="32">
        <f t="shared" si="23"/>
        <v>1500</v>
      </c>
      <c r="H241" s="27">
        <f>'POM RIB CC'!X15</f>
        <v>0</v>
      </c>
      <c r="I241" s="130">
        <f t="shared" si="20"/>
        <v>0</v>
      </c>
    </row>
    <row r="242" spans="1:9" ht="15.75" customHeight="1">
      <c r="A242" s="22"/>
      <c r="B242" s="22"/>
      <c r="C242" s="23" t="s">
        <v>49</v>
      </c>
      <c r="D242" s="17" t="s">
        <v>40</v>
      </c>
      <c r="E242" s="73">
        <v>4570101686909</v>
      </c>
      <c r="F242" s="32">
        <v>2500</v>
      </c>
      <c r="G242" s="32">
        <f t="shared" si="23"/>
        <v>1500</v>
      </c>
      <c r="H242" s="27">
        <f>'POM RIB CC'!X16</f>
        <v>0</v>
      </c>
      <c r="I242" s="130">
        <f t="shared" si="20"/>
        <v>0</v>
      </c>
    </row>
    <row r="243" spans="1:9" ht="15.75" customHeight="1">
      <c r="A243" s="22"/>
      <c r="B243" s="22"/>
      <c r="C243" s="23" t="s">
        <v>50</v>
      </c>
      <c r="D243" s="17" t="s">
        <v>39</v>
      </c>
      <c r="E243" s="73">
        <v>4570101685414</v>
      </c>
      <c r="F243" s="32">
        <v>2500</v>
      </c>
      <c r="G243" s="32">
        <f t="shared" si="23"/>
        <v>1500</v>
      </c>
      <c r="H243" s="27">
        <f>'POM RIB CC'!Y15</f>
        <v>0</v>
      </c>
      <c r="I243" s="130">
        <f t="shared" si="20"/>
        <v>0</v>
      </c>
    </row>
    <row r="244" spans="1:9" ht="15.75" customHeight="1">
      <c r="A244" s="22"/>
      <c r="B244" s="22"/>
      <c r="C244" s="23" t="s">
        <v>50</v>
      </c>
      <c r="D244" s="17" t="s">
        <v>40</v>
      </c>
      <c r="E244" s="73">
        <v>4570101685421</v>
      </c>
      <c r="F244" s="32">
        <v>2500</v>
      </c>
      <c r="G244" s="32">
        <f t="shared" si="23"/>
        <v>1500</v>
      </c>
      <c r="H244" s="27">
        <f>'POM RIB CC'!Y16</f>
        <v>0</v>
      </c>
      <c r="I244" s="130">
        <f t="shared" si="20"/>
        <v>0</v>
      </c>
    </row>
    <row r="245" spans="1:9" ht="15.75" customHeight="1">
      <c r="A245" s="22"/>
      <c r="B245" s="22"/>
      <c r="C245" s="23" t="s">
        <v>51</v>
      </c>
      <c r="D245" s="17" t="s">
        <v>39</v>
      </c>
      <c r="E245" s="73">
        <v>4570101686916</v>
      </c>
      <c r="F245" s="32">
        <v>2500</v>
      </c>
      <c r="G245" s="32">
        <f t="shared" si="23"/>
        <v>1500</v>
      </c>
      <c r="H245" s="27">
        <f>'POM RIB CC'!Z15</f>
        <v>0</v>
      </c>
      <c r="I245" s="130">
        <f t="shared" si="20"/>
        <v>0</v>
      </c>
    </row>
    <row r="246" spans="1:9" ht="15.75" customHeight="1">
      <c r="A246" s="22"/>
      <c r="B246" s="22"/>
      <c r="C246" s="23" t="s">
        <v>51</v>
      </c>
      <c r="D246" s="17" t="s">
        <v>40</v>
      </c>
      <c r="E246" s="73">
        <v>4570101686923</v>
      </c>
      <c r="F246" s="32">
        <v>2500</v>
      </c>
      <c r="G246" s="32">
        <f t="shared" si="23"/>
        <v>1500</v>
      </c>
      <c r="H246" s="27">
        <f>'POM RIB CC'!Z16</f>
        <v>0</v>
      </c>
      <c r="I246" s="130">
        <f t="shared" si="20"/>
        <v>0</v>
      </c>
    </row>
    <row r="247" spans="1:9" ht="15.75" customHeight="1">
      <c r="A247" s="22"/>
      <c r="B247" s="22"/>
      <c r="C247" s="23" t="s">
        <v>52</v>
      </c>
      <c r="D247" s="17" t="s">
        <v>39</v>
      </c>
      <c r="E247" s="73">
        <v>4570101686930</v>
      </c>
      <c r="F247" s="32">
        <v>2500</v>
      </c>
      <c r="G247" s="32">
        <f t="shared" si="23"/>
        <v>1500</v>
      </c>
      <c r="H247" s="27">
        <f>'POM RIB CC'!AA15</f>
        <v>0</v>
      </c>
      <c r="I247" s="130">
        <f t="shared" si="20"/>
        <v>0</v>
      </c>
    </row>
    <row r="248" spans="1:9" ht="15.75" customHeight="1">
      <c r="A248" s="22"/>
      <c r="B248" s="22"/>
      <c r="C248" s="23" t="s">
        <v>52</v>
      </c>
      <c r="D248" s="17" t="s">
        <v>40</v>
      </c>
      <c r="E248" s="73">
        <v>4570101686947</v>
      </c>
      <c r="F248" s="32">
        <v>2500</v>
      </c>
      <c r="G248" s="32">
        <f t="shared" si="23"/>
        <v>1500</v>
      </c>
      <c r="H248" s="27">
        <f>'POM RIB CC'!AA16</f>
        <v>0</v>
      </c>
      <c r="I248" s="130">
        <f t="shared" si="20"/>
        <v>0</v>
      </c>
    </row>
    <row r="249" spans="1:9" ht="15.75" customHeight="1">
      <c r="A249" s="22"/>
      <c r="B249" s="22"/>
      <c r="C249" s="23" t="s">
        <v>61</v>
      </c>
      <c r="D249" s="17" t="s">
        <v>39</v>
      </c>
      <c r="E249" s="73">
        <v>4570101686954</v>
      </c>
      <c r="F249" s="32">
        <v>2500</v>
      </c>
      <c r="G249" s="32">
        <f t="shared" si="23"/>
        <v>1500</v>
      </c>
      <c r="H249" s="27">
        <f>'POM RIB CC'!W22</f>
        <v>0</v>
      </c>
      <c r="I249" s="130">
        <f t="shared" si="20"/>
        <v>0</v>
      </c>
    </row>
    <row r="250" spans="1:9" ht="15.75" customHeight="1">
      <c r="A250" s="22"/>
      <c r="B250" s="22"/>
      <c r="C250" s="23" t="s">
        <v>61</v>
      </c>
      <c r="D250" s="17" t="s">
        <v>40</v>
      </c>
      <c r="E250" s="73">
        <v>4570101686961</v>
      </c>
      <c r="F250" s="32">
        <v>2500</v>
      </c>
      <c r="G250" s="32">
        <f t="shared" si="23"/>
        <v>1500</v>
      </c>
      <c r="H250" s="27">
        <f>'POM RIB CC'!W23</f>
        <v>0</v>
      </c>
      <c r="I250" s="130">
        <f t="shared" si="20"/>
        <v>0</v>
      </c>
    </row>
    <row r="251" spans="1:9" ht="15.75" customHeight="1">
      <c r="A251" s="22"/>
      <c r="B251" s="22"/>
      <c r="C251" s="23" t="s">
        <v>62</v>
      </c>
      <c r="D251" s="17" t="s">
        <v>39</v>
      </c>
      <c r="E251" s="73">
        <v>4570101686978</v>
      </c>
      <c r="F251" s="32">
        <v>2500</v>
      </c>
      <c r="G251" s="32">
        <f t="shared" si="23"/>
        <v>1500</v>
      </c>
      <c r="H251" s="27">
        <f>'POM RIB CC'!X22</f>
        <v>0</v>
      </c>
      <c r="I251" s="130">
        <f t="shared" si="20"/>
        <v>0</v>
      </c>
    </row>
    <row r="252" spans="1:9" ht="15.75" customHeight="1">
      <c r="A252" s="22"/>
      <c r="B252" s="22"/>
      <c r="C252" s="23" t="s">
        <v>62</v>
      </c>
      <c r="D252" s="17" t="s">
        <v>40</v>
      </c>
      <c r="E252" s="73">
        <v>4570101686985</v>
      </c>
      <c r="F252" s="32">
        <v>2500</v>
      </c>
      <c r="G252" s="32">
        <f t="shared" si="23"/>
        <v>1500</v>
      </c>
      <c r="H252" s="27">
        <f>'POM RIB CC'!X23</f>
        <v>0</v>
      </c>
      <c r="I252" s="130">
        <f t="shared" si="20"/>
        <v>0</v>
      </c>
    </row>
    <row r="253" spans="1:9" ht="15.75" customHeight="1">
      <c r="A253" s="22"/>
      <c r="B253" s="22"/>
      <c r="C253" s="23" t="s">
        <v>105</v>
      </c>
      <c r="D253" s="17" t="s">
        <v>39</v>
      </c>
      <c r="E253" s="73">
        <v>4570101686992</v>
      </c>
      <c r="F253" s="32">
        <v>2500</v>
      </c>
      <c r="G253" s="32">
        <f t="shared" si="23"/>
        <v>1500</v>
      </c>
      <c r="H253" s="27">
        <f>'POM RIB CC'!Y22</f>
        <v>0</v>
      </c>
      <c r="I253" s="130">
        <f t="shared" si="20"/>
        <v>0</v>
      </c>
    </row>
    <row r="254" spans="1:9" ht="15.75" customHeight="1">
      <c r="A254" s="22"/>
      <c r="B254" s="22"/>
      <c r="C254" s="23" t="s">
        <v>105</v>
      </c>
      <c r="D254" s="17" t="s">
        <v>40</v>
      </c>
      <c r="E254" s="73">
        <v>4570101687005</v>
      </c>
      <c r="F254" s="32">
        <v>2500</v>
      </c>
      <c r="G254" s="32">
        <f t="shared" si="23"/>
        <v>1500</v>
      </c>
      <c r="H254" s="27">
        <f>'POM RIB CC'!Y23</f>
        <v>0</v>
      </c>
      <c r="I254" s="130">
        <f t="shared" si="20"/>
        <v>0</v>
      </c>
    </row>
    <row r="255" spans="1:9" ht="15.75" customHeight="1">
      <c r="A255" s="22"/>
      <c r="B255" s="22"/>
      <c r="C255" s="23" t="s">
        <v>102</v>
      </c>
      <c r="D255" s="17" t="s">
        <v>39</v>
      </c>
      <c r="E255" s="73">
        <v>4570101685490</v>
      </c>
      <c r="F255" s="32">
        <v>2500</v>
      </c>
      <c r="G255" s="32">
        <f t="shared" si="23"/>
        <v>1500</v>
      </c>
      <c r="H255" s="27">
        <f>'POM RIB CC'!Z22</f>
        <v>0</v>
      </c>
      <c r="I255" s="130">
        <f t="shared" si="20"/>
        <v>0</v>
      </c>
    </row>
    <row r="256" spans="1:9" ht="15.75" customHeight="1">
      <c r="A256" s="22"/>
      <c r="B256" s="22"/>
      <c r="C256" s="23" t="s">
        <v>102</v>
      </c>
      <c r="D256" s="17" t="s">
        <v>40</v>
      </c>
      <c r="E256" s="73">
        <v>4570101685506</v>
      </c>
      <c r="F256" s="32">
        <v>2500</v>
      </c>
      <c r="G256" s="32">
        <f t="shared" si="23"/>
        <v>1500</v>
      </c>
      <c r="H256" s="27">
        <f>'POM RIB CC'!Z23</f>
        <v>0</v>
      </c>
      <c r="I256" s="130">
        <f t="shared" si="20"/>
        <v>0</v>
      </c>
    </row>
    <row r="257" spans="1:10" ht="15.75" customHeight="1">
      <c r="A257" s="22"/>
      <c r="B257" s="22"/>
      <c r="C257" s="23" t="s">
        <v>65</v>
      </c>
      <c r="D257" s="17" t="s">
        <v>39</v>
      </c>
      <c r="E257" s="73">
        <v>4570101685513</v>
      </c>
      <c r="F257" s="32">
        <v>2500</v>
      </c>
      <c r="G257" s="32">
        <f t="shared" si="23"/>
        <v>1500</v>
      </c>
      <c r="H257" s="27">
        <f>'POM RIB CC'!AA22</f>
        <v>0</v>
      </c>
      <c r="I257" s="130">
        <f t="shared" si="20"/>
        <v>0</v>
      </c>
    </row>
    <row r="258" spans="1:10" ht="15.75" customHeight="1">
      <c r="A258" s="22"/>
      <c r="B258" s="22"/>
      <c r="C258" s="23" t="s">
        <v>65</v>
      </c>
      <c r="D258" s="17" t="s">
        <v>40</v>
      </c>
      <c r="E258" s="73">
        <v>4570101685520</v>
      </c>
      <c r="F258" s="32">
        <v>2500</v>
      </c>
      <c r="G258" s="32">
        <f t="shared" si="23"/>
        <v>1500</v>
      </c>
      <c r="H258" s="27">
        <f>'POM RIB CC'!AA23</f>
        <v>0</v>
      </c>
      <c r="I258" s="130">
        <f t="shared" si="20"/>
        <v>0</v>
      </c>
    </row>
    <row r="259" spans="1:10" ht="15.75" customHeight="1">
      <c r="A259" s="22"/>
      <c r="B259" s="22"/>
      <c r="C259" s="23" t="s">
        <v>73</v>
      </c>
      <c r="D259" s="17" t="s">
        <v>39</v>
      </c>
      <c r="E259" s="73">
        <v>4570101687012</v>
      </c>
      <c r="F259" s="32">
        <v>2500</v>
      </c>
      <c r="G259" s="32">
        <f t="shared" si="23"/>
        <v>1500</v>
      </c>
      <c r="H259" s="27">
        <f>'POM RIB CC'!W29</f>
        <v>0</v>
      </c>
      <c r="I259" s="130">
        <f t="shared" si="20"/>
        <v>0</v>
      </c>
    </row>
    <row r="260" spans="1:10" ht="15.75" customHeight="1">
      <c r="A260" s="22"/>
      <c r="B260" s="22"/>
      <c r="C260" s="23" t="s">
        <v>73</v>
      </c>
      <c r="D260" s="17" t="s">
        <v>40</v>
      </c>
      <c r="E260" s="73">
        <v>4570101687029</v>
      </c>
      <c r="F260" s="32">
        <v>2500</v>
      </c>
      <c r="G260" s="32">
        <f t="shared" si="23"/>
        <v>1500</v>
      </c>
      <c r="H260" s="27">
        <f>'POM RIB CC'!W30</f>
        <v>0</v>
      </c>
      <c r="I260" s="130">
        <f t="shared" ref="I260:I323" si="24">G260*H260</f>
        <v>0</v>
      </c>
    </row>
    <row r="261" spans="1:10" ht="15.75" customHeight="1">
      <c r="A261" s="22"/>
      <c r="B261" s="22"/>
      <c r="C261" s="23" t="s">
        <v>74</v>
      </c>
      <c r="D261" s="17" t="s">
        <v>39</v>
      </c>
      <c r="E261" s="73">
        <v>4570101687036</v>
      </c>
      <c r="F261" s="32">
        <v>2500</v>
      </c>
      <c r="G261" s="32">
        <f t="shared" si="23"/>
        <v>1500</v>
      </c>
      <c r="H261" s="27">
        <f>'POM RIB CC'!X29</f>
        <v>0</v>
      </c>
      <c r="I261" s="130">
        <f t="shared" si="24"/>
        <v>0</v>
      </c>
    </row>
    <row r="262" spans="1:10" ht="15.75" customHeight="1">
      <c r="A262" s="22"/>
      <c r="B262" s="22"/>
      <c r="C262" s="23" t="s">
        <v>74</v>
      </c>
      <c r="D262" s="17" t="s">
        <v>40</v>
      </c>
      <c r="E262" s="73">
        <v>4570101687043</v>
      </c>
      <c r="F262" s="32">
        <v>2500</v>
      </c>
      <c r="G262" s="32">
        <f t="shared" si="23"/>
        <v>1500</v>
      </c>
      <c r="H262" s="27">
        <f>'POM RIB CC'!X30</f>
        <v>0</v>
      </c>
      <c r="I262" s="130">
        <f t="shared" si="24"/>
        <v>0</v>
      </c>
    </row>
    <row r="263" spans="1:10" ht="15.75" customHeight="1">
      <c r="A263" s="22"/>
      <c r="B263" s="22"/>
      <c r="C263" s="23" t="s">
        <v>75</v>
      </c>
      <c r="D263" s="17" t="s">
        <v>39</v>
      </c>
      <c r="E263" s="73">
        <v>4570101682727</v>
      </c>
      <c r="F263" s="32">
        <v>2500</v>
      </c>
      <c r="G263" s="32">
        <f t="shared" si="23"/>
        <v>1500</v>
      </c>
      <c r="H263" s="27">
        <f>'POM RIB CC'!Y29</f>
        <v>0</v>
      </c>
      <c r="I263" s="130">
        <f t="shared" si="24"/>
        <v>0</v>
      </c>
    </row>
    <row r="264" spans="1:10" ht="15.75" customHeight="1">
      <c r="A264" s="22"/>
      <c r="B264" s="22"/>
      <c r="C264" s="23" t="s">
        <v>75</v>
      </c>
      <c r="D264" s="17" t="s">
        <v>40</v>
      </c>
      <c r="E264" s="73">
        <v>4570101682734</v>
      </c>
      <c r="F264" s="32">
        <v>2500</v>
      </c>
      <c r="G264" s="32">
        <f t="shared" si="23"/>
        <v>1500</v>
      </c>
      <c r="H264" s="27">
        <f>'POM RIB CC'!Y30</f>
        <v>0</v>
      </c>
      <c r="I264" s="130">
        <f t="shared" si="24"/>
        <v>0</v>
      </c>
    </row>
    <row r="265" spans="1:10" ht="15.75" customHeight="1">
      <c r="A265" s="22"/>
      <c r="B265" s="22"/>
      <c r="C265" s="23" t="s">
        <v>76</v>
      </c>
      <c r="D265" s="17" t="s">
        <v>39</v>
      </c>
      <c r="E265" s="73">
        <v>4570101685841</v>
      </c>
      <c r="F265" s="32">
        <v>2500</v>
      </c>
      <c r="G265" s="32">
        <f t="shared" si="23"/>
        <v>1500</v>
      </c>
      <c r="H265" s="27">
        <f>'POM RIB CC'!Z29</f>
        <v>0</v>
      </c>
      <c r="I265" s="130">
        <f t="shared" si="24"/>
        <v>0</v>
      </c>
    </row>
    <row r="266" spans="1:10" ht="15.75" customHeight="1">
      <c r="A266" s="22"/>
      <c r="B266" s="22"/>
      <c r="C266" s="23" t="s">
        <v>76</v>
      </c>
      <c r="D266" s="17" t="s">
        <v>40</v>
      </c>
      <c r="E266" s="73">
        <v>4570101685858</v>
      </c>
      <c r="F266" s="32">
        <v>2500</v>
      </c>
      <c r="G266" s="32">
        <f t="shared" si="23"/>
        <v>1500</v>
      </c>
      <c r="H266" s="30">
        <f>'POM RIB CC'!Z30</f>
        <v>0</v>
      </c>
      <c r="I266" s="131">
        <f t="shared" si="24"/>
        <v>0</v>
      </c>
    </row>
    <row r="267" spans="1:10" ht="15.75" customHeight="1">
      <c r="A267" s="24" t="s">
        <v>126</v>
      </c>
      <c r="B267" s="24" t="s">
        <v>125</v>
      </c>
      <c r="C267" s="24" t="s">
        <v>127</v>
      </c>
      <c r="D267" s="24" t="s">
        <v>179</v>
      </c>
      <c r="E267" s="57">
        <v>4570101680228</v>
      </c>
      <c r="F267" s="25">
        <v>4000</v>
      </c>
      <c r="G267" s="25">
        <f t="shared" ref="G267:G273" si="25">F267*0.6</f>
        <v>2400</v>
      </c>
      <c r="H267" s="33" cm="1">
        <f t="array" ref="H267:H272">TRANSPOSE(GOODS!C7:H7)</f>
        <v>0</v>
      </c>
      <c r="I267" s="129">
        <f t="shared" si="24"/>
        <v>0</v>
      </c>
      <c r="J267" s="22"/>
    </row>
    <row r="268" spans="1:10" ht="15.75" customHeight="1">
      <c r="A268" s="26"/>
      <c r="B268" s="26"/>
      <c r="C268" s="26" t="s">
        <v>128</v>
      </c>
      <c r="D268" s="26" t="s">
        <v>179</v>
      </c>
      <c r="E268" s="27">
        <v>4570101680235</v>
      </c>
      <c r="F268" s="28">
        <v>4000</v>
      </c>
      <c r="G268" s="28">
        <f t="shared" si="25"/>
        <v>2400</v>
      </c>
      <c r="H268" s="27">
        <v>0</v>
      </c>
      <c r="I268" s="130">
        <f t="shared" si="24"/>
        <v>0</v>
      </c>
      <c r="J268" s="22"/>
    </row>
    <row r="269" spans="1:10" ht="15.75" customHeight="1">
      <c r="A269" s="26"/>
      <c r="B269" s="26"/>
      <c r="C269" s="26" t="s">
        <v>129</v>
      </c>
      <c r="D269" s="26" t="s">
        <v>179</v>
      </c>
      <c r="E269" s="27">
        <v>4570101680242</v>
      </c>
      <c r="F269" s="28">
        <v>4000</v>
      </c>
      <c r="G269" s="28">
        <f t="shared" si="25"/>
        <v>2400</v>
      </c>
      <c r="H269" s="27">
        <v>0</v>
      </c>
      <c r="I269" s="130">
        <f t="shared" si="24"/>
        <v>0</v>
      </c>
      <c r="J269" s="22"/>
    </row>
    <row r="270" spans="1:10" ht="15.75" customHeight="1">
      <c r="A270" s="26"/>
      <c r="B270" s="26"/>
      <c r="C270" s="26" t="s">
        <v>222</v>
      </c>
      <c r="D270" s="26" t="s">
        <v>179</v>
      </c>
      <c r="E270" s="27">
        <v>4570101680259</v>
      </c>
      <c r="F270" s="28">
        <v>4000</v>
      </c>
      <c r="G270" s="28">
        <f t="shared" si="25"/>
        <v>2400</v>
      </c>
      <c r="H270" s="27">
        <v>0</v>
      </c>
      <c r="I270" s="130">
        <f t="shared" si="24"/>
        <v>0</v>
      </c>
      <c r="J270" s="22"/>
    </row>
    <row r="271" spans="1:10" ht="15.75" customHeight="1">
      <c r="A271" s="26"/>
      <c r="B271" s="26"/>
      <c r="C271" s="26" t="s">
        <v>221</v>
      </c>
      <c r="D271" s="26" t="s">
        <v>179</v>
      </c>
      <c r="E271" s="27">
        <v>4570101680266</v>
      </c>
      <c r="F271" s="28">
        <v>4000</v>
      </c>
      <c r="G271" s="28">
        <f t="shared" si="25"/>
        <v>2400</v>
      </c>
      <c r="H271" s="27">
        <v>0</v>
      </c>
      <c r="I271" s="130">
        <f t="shared" si="24"/>
        <v>0</v>
      </c>
      <c r="J271" s="22"/>
    </row>
    <row r="272" spans="1:10" ht="15.75" customHeight="1">
      <c r="A272" s="26"/>
      <c r="B272" s="26"/>
      <c r="C272" s="26" t="s">
        <v>130</v>
      </c>
      <c r="D272" s="26" t="s">
        <v>179</v>
      </c>
      <c r="E272" s="27">
        <v>4570101680273</v>
      </c>
      <c r="F272" s="28">
        <v>4000</v>
      </c>
      <c r="G272" s="28">
        <f t="shared" si="25"/>
        <v>2400</v>
      </c>
      <c r="H272" s="27">
        <v>0</v>
      </c>
      <c r="I272" s="130">
        <f t="shared" si="24"/>
        <v>0</v>
      </c>
      <c r="J272" s="22"/>
    </row>
    <row r="273" spans="1:10" ht="15.75" customHeight="1">
      <c r="A273" s="26"/>
      <c r="B273" s="26"/>
      <c r="C273" s="26" t="s">
        <v>223</v>
      </c>
      <c r="D273" s="26" t="s">
        <v>179</v>
      </c>
      <c r="E273" s="27">
        <v>4570101680280</v>
      </c>
      <c r="F273" s="28">
        <v>4000</v>
      </c>
      <c r="G273" s="28">
        <f t="shared" si="25"/>
        <v>2400</v>
      </c>
      <c r="H273" s="33" cm="1">
        <f t="array" ref="H273:H275">TRANSPOSE(GOODS!J7:L7)</f>
        <v>0</v>
      </c>
      <c r="I273" s="129">
        <f t="shared" si="24"/>
        <v>0</v>
      </c>
      <c r="J273" s="22"/>
    </row>
    <row r="274" spans="1:10" ht="15.75" customHeight="1">
      <c r="A274" s="26"/>
      <c r="B274" s="26"/>
      <c r="C274" s="26" t="s">
        <v>103</v>
      </c>
      <c r="D274" s="26" t="s">
        <v>179</v>
      </c>
      <c r="E274" s="27">
        <v>4570101683786</v>
      </c>
      <c r="F274" s="28">
        <v>4000</v>
      </c>
      <c r="G274" s="28">
        <f t="shared" ref="G274:G275" si="26">F274*0.6</f>
        <v>2400</v>
      </c>
      <c r="H274" s="27">
        <v>0</v>
      </c>
      <c r="I274" s="130">
        <f t="shared" si="24"/>
        <v>0</v>
      </c>
      <c r="J274" s="22"/>
    </row>
    <row r="275" spans="1:10" ht="15.75" customHeight="1">
      <c r="A275" s="29"/>
      <c r="B275" s="29"/>
      <c r="C275" s="29" t="s">
        <v>104</v>
      </c>
      <c r="D275" s="29" t="s">
        <v>179</v>
      </c>
      <c r="E275" s="30">
        <v>4570101683793</v>
      </c>
      <c r="F275" s="31">
        <v>4000</v>
      </c>
      <c r="G275" s="31">
        <f t="shared" si="26"/>
        <v>2400</v>
      </c>
      <c r="H275" s="30">
        <v>0</v>
      </c>
      <c r="I275" s="131">
        <f t="shared" si="24"/>
        <v>0</v>
      </c>
      <c r="J275" s="22"/>
    </row>
    <row r="276" spans="1:10" ht="15.75" customHeight="1">
      <c r="A276" s="23" t="s">
        <v>131</v>
      </c>
      <c r="B276" s="23" t="s">
        <v>12</v>
      </c>
      <c r="C276" s="23" t="s">
        <v>132</v>
      </c>
      <c r="E276" s="33">
        <v>4570101680907</v>
      </c>
      <c r="F276" s="32">
        <v>1300</v>
      </c>
      <c r="G276" s="32">
        <f>F276*0.6</f>
        <v>780</v>
      </c>
      <c r="H276" s="33">
        <f>GOODS!C15</f>
        <v>0</v>
      </c>
      <c r="I276" s="129">
        <f t="shared" si="24"/>
        <v>0</v>
      </c>
    </row>
    <row r="277" spans="1:10" ht="15.75" customHeight="1">
      <c r="C277" s="23" t="s">
        <v>133</v>
      </c>
      <c r="E277" s="33">
        <v>4570101680914</v>
      </c>
      <c r="F277" s="32">
        <v>1300</v>
      </c>
      <c r="G277" s="32">
        <f>F277*0.6</f>
        <v>780</v>
      </c>
      <c r="H277" s="33">
        <f>GOODS!D15</f>
        <v>0</v>
      </c>
      <c r="I277" s="129">
        <f t="shared" si="24"/>
        <v>0</v>
      </c>
    </row>
    <row r="278" spans="1:10" ht="15.75" customHeight="1">
      <c r="C278" s="23" t="s">
        <v>134</v>
      </c>
      <c r="E278" s="33">
        <v>4570101680921</v>
      </c>
      <c r="F278" s="32">
        <v>1300</v>
      </c>
      <c r="G278" s="32">
        <f>F278*0.6</f>
        <v>780</v>
      </c>
      <c r="H278" s="33">
        <f>GOODS!E15</f>
        <v>0</v>
      </c>
      <c r="I278" s="129">
        <f t="shared" si="24"/>
        <v>0</v>
      </c>
    </row>
    <row r="279" spans="1:10" ht="15.75" customHeight="1">
      <c r="C279" s="23" t="s">
        <v>135</v>
      </c>
      <c r="E279" s="33">
        <v>4570101680938</v>
      </c>
      <c r="F279" s="32">
        <v>1300</v>
      </c>
      <c r="G279" s="32">
        <f t="shared" ref="G279:G300" si="27">F279*0.6</f>
        <v>780</v>
      </c>
      <c r="H279" s="33">
        <f>GOODS!F15</f>
        <v>0</v>
      </c>
      <c r="I279" s="129">
        <f t="shared" si="24"/>
        <v>0</v>
      </c>
    </row>
    <row r="280" spans="1:10" ht="15.75" customHeight="1">
      <c r="C280" s="23" t="s">
        <v>136</v>
      </c>
      <c r="E280" s="33">
        <v>4570101680945</v>
      </c>
      <c r="F280" s="32">
        <v>1300</v>
      </c>
      <c r="G280" s="32">
        <f t="shared" si="27"/>
        <v>780</v>
      </c>
      <c r="H280" s="33">
        <f>GOODS!G15</f>
        <v>0</v>
      </c>
      <c r="I280" s="129">
        <f t="shared" si="24"/>
        <v>0</v>
      </c>
    </row>
    <row r="281" spans="1:10" ht="15.75" customHeight="1">
      <c r="C281" s="23" t="s">
        <v>54</v>
      </c>
      <c r="E281" s="33">
        <v>4570101680952</v>
      </c>
      <c r="F281" s="32">
        <v>1300</v>
      </c>
      <c r="G281" s="32">
        <f t="shared" si="27"/>
        <v>780</v>
      </c>
      <c r="H281" s="33">
        <f>GOODS!H15</f>
        <v>0</v>
      </c>
      <c r="I281" s="129">
        <f t="shared" si="24"/>
        <v>0</v>
      </c>
      <c r="J281" s="22"/>
    </row>
    <row r="282" spans="1:10" ht="15.75" customHeight="1">
      <c r="C282" s="23" t="s">
        <v>137</v>
      </c>
      <c r="E282" s="33">
        <v>4570101681034</v>
      </c>
      <c r="F282" s="32">
        <v>1300</v>
      </c>
      <c r="G282" s="32">
        <f t="shared" si="27"/>
        <v>780</v>
      </c>
      <c r="H282" s="33">
        <f>GOODS!J15</f>
        <v>0</v>
      </c>
      <c r="I282" s="129">
        <f t="shared" si="24"/>
        <v>0</v>
      </c>
      <c r="J282" s="22"/>
    </row>
    <row r="283" spans="1:10" ht="15.75" customHeight="1">
      <c r="C283" s="23" t="s">
        <v>138</v>
      </c>
      <c r="E283" s="33">
        <v>4570101681041</v>
      </c>
      <c r="F283" s="32">
        <v>1300</v>
      </c>
      <c r="G283" s="32">
        <f t="shared" si="27"/>
        <v>780</v>
      </c>
      <c r="H283" s="33">
        <f>GOODS!K15</f>
        <v>0</v>
      </c>
      <c r="I283" s="129">
        <f t="shared" si="24"/>
        <v>0</v>
      </c>
      <c r="J283" s="22"/>
    </row>
    <row r="284" spans="1:10" ht="15.75" customHeight="1">
      <c r="C284" s="23" t="s">
        <v>139</v>
      </c>
      <c r="E284" s="33">
        <v>4570101681102</v>
      </c>
      <c r="F284" s="32">
        <v>1300</v>
      </c>
      <c r="G284" s="32">
        <f t="shared" si="27"/>
        <v>780</v>
      </c>
      <c r="H284" s="33">
        <f>GOODS!L15</f>
        <v>0</v>
      </c>
      <c r="I284" s="129">
        <f t="shared" si="24"/>
        <v>0</v>
      </c>
      <c r="J284" s="22"/>
    </row>
    <row r="285" spans="1:10" ht="15.75" customHeight="1">
      <c r="C285" s="23" t="s">
        <v>140</v>
      </c>
      <c r="E285" s="33">
        <v>4570101681119</v>
      </c>
      <c r="F285" s="32">
        <v>1300</v>
      </c>
      <c r="G285" s="32">
        <f t="shared" si="27"/>
        <v>780</v>
      </c>
      <c r="H285" s="33">
        <f>GOODS!M15</f>
        <v>0</v>
      </c>
      <c r="I285" s="129">
        <f t="shared" si="24"/>
        <v>0</v>
      </c>
      <c r="J285" s="22"/>
    </row>
    <row r="286" spans="1:10" ht="15.75" customHeight="1">
      <c r="C286" s="23" t="s">
        <v>141</v>
      </c>
      <c r="E286" s="33">
        <v>4570101681126</v>
      </c>
      <c r="F286" s="32">
        <v>1300</v>
      </c>
      <c r="G286" s="32">
        <f t="shared" si="27"/>
        <v>780</v>
      </c>
      <c r="H286" s="33">
        <f>GOODS!N15</f>
        <v>0</v>
      </c>
      <c r="I286" s="129">
        <f t="shared" si="24"/>
        <v>0</v>
      </c>
      <c r="J286" s="22"/>
    </row>
    <row r="287" spans="1:10" ht="15.75" customHeight="1">
      <c r="C287" s="23" t="s">
        <v>142</v>
      </c>
      <c r="E287" s="33">
        <v>4570101681058</v>
      </c>
      <c r="F287" s="32">
        <v>1300</v>
      </c>
      <c r="G287" s="32">
        <f t="shared" si="27"/>
        <v>780</v>
      </c>
      <c r="H287" s="33">
        <f>GOODS!O15</f>
        <v>0</v>
      </c>
      <c r="I287" s="129">
        <f t="shared" si="24"/>
        <v>0</v>
      </c>
      <c r="J287" s="22"/>
    </row>
    <row r="288" spans="1:10" ht="15.75" customHeight="1">
      <c r="C288" s="23" t="s">
        <v>143</v>
      </c>
      <c r="E288" s="33">
        <v>4570101680969</v>
      </c>
      <c r="F288" s="32">
        <v>1300</v>
      </c>
      <c r="G288" s="32">
        <f t="shared" si="27"/>
        <v>780</v>
      </c>
      <c r="H288" s="33">
        <f>GOODS!Q15</f>
        <v>0</v>
      </c>
      <c r="I288" s="129">
        <f t="shared" si="24"/>
        <v>0</v>
      </c>
      <c r="J288" s="22"/>
    </row>
    <row r="289" spans="3:10" ht="15.75" customHeight="1">
      <c r="C289" s="23" t="s">
        <v>144</v>
      </c>
      <c r="E289" s="33">
        <v>4570101681010</v>
      </c>
      <c r="F289" s="32">
        <v>1300</v>
      </c>
      <c r="G289" s="32">
        <f t="shared" si="27"/>
        <v>780</v>
      </c>
      <c r="H289" s="33">
        <f>GOODS!R15</f>
        <v>0</v>
      </c>
      <c r="I289" s="129">
        <f t="shared" si="24"/>
        <v>0</v>
      </c>
      <c r="J289" s="22"/>
    </row>
    <row r="290" spans="3:10" ht="15.75" customHeight="1">
      <c r="C290" s="23" t="s">
        <v>145</v>
      </c>
      <c r="E290" s="33">
        <v>4570101680976</v>
      </c>
      <c r="F290" s="32">
        <v>1300</v>
      </c>
      <c r="G290" s="32">
        <f t="shared" si="27"/>
        <v>780</v>
      </c>
      <c r="H290" s="33">
        <f>GOODS!S15</f>
        <v>0</v>
      </c>
      <c r="I290" s="129">
        <f t="shared" si="24"/>
        <v>0</v>
      </c>
      <c r="J290" s="22"/>
    </row>
    <row r="291" spans="3:10" ht="15.75" customHeight="1">
      <c r="C291" s="23" t="s">
        <v>146</v>
      </c>
      <c r="E291" s="33">
        <v>4570101680990</v>
      </c>
      <c r="F291" s="32">
        <v>1300</v>
      </c>
      <c r="G291" s="32">
        <f t="shared" si="27"/>
        <v>780</v>
      </c>
      <c r="H291" s="33">
        <f>GOODS!T15</f>
        <v>0</v>
      </c>
      <c r="I291" s="129">
        <f t="shared" si="24"/>
        <v>0</v>
      </c>
      <c r="J291" s="22"/>
    </row>
    <row r="292" spans="3:10" ht="15.75" customHeight="1">
      <c r="C292" s="23" t="s">
        <v>218</v>
      </c>
      <c r="E292" s="33">
        <v>4570101680983</v>
      </c>
      <c r="F292" s="32">
        <v>1300</v>
      </c>
      <c r="G292" s="32">
        <f t="shared" si="27"/>
        <v>780</v>
      </c>
      <c r="H292" s="33">
        <f>GOODS!U15</f>
        <v>0</v>
      </c>
      <c r="I292" s="129">
        <f t="shared" si="24"/>
        <v>0</v>
      </c>
      <c r="J292" s="22"/>
    </row>
    <row r="293" spans="3:10" ht="15.75" customHeight="1">
      <c r="C293" s="23" t="s">
        <v>219</v>
      </c>
      <c r="E293" s="33">
        <v>4570101681096</v>
      </c>
      <c r="F293" s="32">
        <v>1300</v>
      </c>
      <c r="G293" s="32">
        <f t="shared" si="27"/>
        <v>780</v>
      </c>
      <c r="H293" s="33">
        <f>GOODS!V15</f>
        <v>0</v>
      </c>
      <c r="I293" s="129">
        <f t="shared" si="24"/>
        <v>0</v>
      </c>
      <c r="J293" s="22"/>
    </row>
    <row r="294" spans="3:10" ht="15.75" customHeight="1">
      <c r="C294" s="23" t="s">
        <v>69</v>
      </c>
      <c r="E294" s="72">
        <v>4570101683496</v>
      </c>
      <c r="F294" s="32">
        <v>1300</v>
      </c>
      <c r="G294" s="32">
        <f t="shared" si="27"/>
        <v>780</v>
      </c>
      <c r="H294" s="33">
        <f>GOODS!C20</f>
        <v>0</v>
      </c>
      <c r="I294" s="129">
        <f t="shared" si="24"/>
        <v>0</v>
      </c>
      <c r="J294" s="22"/>
    </row>
    <row r="295" spans="3:10" ht="15.75" customHeight="1">
      <c r="C295" s="23" t="s">
        <v>70</v>
      </c>
      <c r="E295" s="72">
        <v>4570101683502</v>
      </c>
      <c r="F295" s="32">
        <v>1300</v>
      </c>
      <c r="G295" s="32">
        <f t="shared" si="27"/>
        <v>780</v>
      </c>
      <c r="H295" s="33">
        <f>GOODS!D20</f>
        <v>0</v>
      </c>
      <c r="I295" s="129">
        <f t="shared" si="24"/>
        <v>0</v>
      </c>
      <c r="J295" s="22"/>
    </row>
    <row r="296" spans="3:10" ht="15.75" customHeight="1">
      <c r="C296" s="23" t="s">
        <v>152</v>
      </c>
      <c r="E296" s="33">
        <v>4570101681072</v>
      </c>
      <c r="F296" s="32">
        <v>1300</v>
      </c>
      <c r="G296" s="32">
        <f t="shared" si="27"/>
        <v>780</v>
      </c>
      <c r="H296" s="33">
        <f>GOODS!E20</f>
        <v>0</v>
      </c>
      <c r="I296" s="129">
        <f t="shared" si="24"/>
        <v>0</v>
      </c>
      <c r="J296" s="22"/>
    </row>
    <row r="297" spans="3:10" ht="15.75" customHeight="1">
      <c r="C297" s="23" t="s">
        <v>153</v>
      </c>
      <c r="E297" s="33">
        <v>4570101681089</v>
      </c>
      <c r="F297" s="32">
        <v>1300</v>
      </c>
      <c r="G297" s="32">
        <f t="shared" si="27"/>
        <v>780</v>
      </c>
      <c r="H297" s="33">
        <f>GOODS!F20</f>
        <v>0</v>
      </c>
      <c r="I297" s="129">
        <f t="shared" si="24"/>
        <v>0</v>
      </c>
      <c r="J297" s="22"/>
    </row>
    <row r="298" spans="3:10" ht="15.75" customHeight="1">
      <c r="C298" s="23" t="s">
        <v>220</v>
      </c>
      <c r="E298" s="33">
        <v>4570101681133</v>
      </c>
      <c r="F298" s="32">
        <v>1300</v>
      </c>
      <c r="G298" s="32">
        <f t="shared" si="27"/>
        <v>780</v>
      </c>
      <c r="H298" s="33">
        <f>GOODS!G20</f>
        <v>0</v>
      </c>
      <c r="I298" s="129">
        <f t="shared" si="24"/>
        <v>0</v>
      </c>
      <c r="J298" s="22"/>
    </row>
    <row r="299" spans="3:10" ht="15.75" customHeight="1">
      <c r="C299" s="23" t="s">
        <v>154</v>
      </c>
      <c r="E299" s="33">
        <v>4570101681157</v>
      </c>
      <c r="F299" s="32">
        <v>1300</v>
      </c>
      <c r="G299" s="32">
        <f t="shared" si="27"/>
        <v>780</v>
      </c>
      <c r="H299" s="27">
        <f>GOODS!H20</f>
        <v>0</v>
      </c>
      <c r="I299" s="130">
        <f t="shared" si="24"/>
        <v>0</v>
      </c>
      <c r="J299" s="22"/>
    </row>
    <row r="300" spans="3:10" ht="15.75" customHeight="1">
      <c r="C300" s="23" t="s">
        <v>90</v>
      </c>
      <c r="E300" s="33">
        <v>4570101681164</v>
      </c>
      <c r="F300" s="32">
        <v>1300</v>
      </c>
      <c r="G300" s="32">
        <f t="shared" si="27"/>
        <v>780</v>
      </c>
      <c r="H300" s="27">
        <f>GOODS!J20</f>
        <v>0</v>
      </c>
      <c r="I300" s="130">
        <f t="shared" si="24"/>
        <v>0</v>
      </c>
      <c r="J300" s="22"/>
    </row>
    <row r="301" spans="3:10" ht="15.75" customHeight="1">
      <c r="C301" s="23" t="s">
        <v>155</v>
      </c>
      <c r="E301" s="33">
        <v>4570101681171</v>
      </c>
      <c r="F301" s="32">
        <v>1300</v>
      </c>
      <c r="G301" s="32">
        <f t="shared" ref="G301:G302" si="28">F301*0.6</f>
        <v>780</v>
      </c>
      <c r="H301" s="27">
        <f>GOODS!K20</f>
        <v>0</v>
      </c>
      <c r="I301" s="130">
        <f t="shared" si="24"/>
        <v>0</v>
      </c>
      <c r="J301" s="22"/>
    </row>
    <row r="302" spans="3:10" ht="15.75" customHeight="1">
      <c r="C302" s="23" t="s">
        <v>156</v>
      </c>
      <c r="E302" s="33">
        <v>4570101681201</v>
      </c>
      <c r="F302" s="32">
        <v>1300</v>
      </c>
      <c r="G302" s="32">
        <f t="shared" si="28"/>
        <v>780</v>
      </c>
      <c r="H302" s="27">
        <f>GOODS!L20</f>
        <v>0</v>
      </c>
      <c r="I302" s="130">
        <f t="shared" si="24"/>
        <v>0</v>
      </c>
      <c r="J302" s="22"/>
    </row>
    <row r="303" spans="3:10" ht="15.75" customHeight="1">
      <c r="C303" s="23" t="s">
        <v>157</v>
      </c>
      <c r="E303" s="33">
        <v>4570101681218</v>
      </c>
      <c r="F303" s="32">
        <v>1300</v>
      </c>
      <c r="G303" s="32">
        <f t="shared" ref="G303:G304" si="29">F303*0.6</f>
        <v>780</v>
      </c>
      <c r="H303" s="27">
        <f>GOODS!M20</f>
        <v>0</v>
      </c>
      <c r="I303" s="130">
        <f t="shared" si="24"/>
        <v>0</v>
      </c>
      <c r="J303" s="22"/>
    </row>
    <row r="304" spans="3:10" ht="15.75" customHeight="1">
      <c r="C304" s="23" t="s">
        <v>217</v>
      </c>
      <c r="E304" s="73">
        <v>4570101685117</v>
      </c>
      <c r="F304" s="32">
        <v>1300</v>
      </c>
      <c r="G304" s="32">
        <f t="shared" si="29"/>
        <v>780</v>
      </c>
      <c r="H304" s="27">
        <f>GOODS!N20</f>
        <v>0</v>
      </c>
      <c r="I304" s="130">
        <f t="shared" si="24"/>
        <v>0</v>
      </c>
      <c r="J304" s="22"/>
    </row>
    <row r="305" spans="1:10" ht="15.75" customHeight="1">
      <c r="C305" s="23" t="s">
        <v>158</v>
      </c>
      <c r="E305" s="73">
        <v>4570101685124</v>
      </c>
      <c r="F305" s="32">
        <v>1300</v>
      </c>
      <c r="G305" s="32">
        <f t="shared" ref="G305" si="30">F305*0.6</f>
        <v>780</v>
      </c>
      <c r="H305" s="27">
        <f>GOODS!O20</f>
        <v>0</v>
      </c>
      <c r="I305" s="130">
        <f t="shared" si="24"/>
        <v>0</v>
      </c>
      <c r="J305" s="22"/>
    </row>
    <row r="306" spans="1:10" ht="15.75" customHeight="1">
      <c r="A306" s="37" t="s">
        <v>159</v>
      </c>
      <c r="B306" s="37" t="s">
        <v>13</v>
      </c>
      <c r="C306" s="37">
        <v>1</v>
      </c>
      <c r="D306" s="37"/>
      <c r="E306" s="39">
        <v>4570101681577</v>
      </c>
      <c r="F306" s="38">
        <v>1300</v>
      </c>
      <c r="G306" s="38">
        <f t="shared" ref="G306:G316" si="31">F306*0.6</f>
        <v>780</v>
      </c>
      <c r="H306" s="39">
        <f>GOODS!C28</f>
        <v>0</v>
      </c>
      <c r="I306" s="134">
        <f t="shared" si="24"/>
        <v>0</v>
      </c>
    </row>
    <row r="307" spans="1:10" ht="15.75" customHeight="1">
      <c r="C307" s="23">
        <v>2</v>
      </c>
      <c r="E307" s="33">
        <v>4570101681584</v>
      </c>
      <c r="F307" s="32">
        <v>1300</v>
      </c>
      <c r="G307" s="32">
        <f t="shared" si="31"/>
        <v>780</v>
      </c>
      <c r="H307" s="33">
        <f>GOODS!D28</f>
        <v>0</v>
      </c>
      <c r="I307" s="129">
        <f t="shared" si="24"/>
        <v>0</v>
      </c>
    </row>
    <row r="308" spans="1:10" ht="15.75" customHeight="1">
      <c r="C308" s="23">
        <v>3</v>
      </c>
      <c r="E308" s="33">
        <v>4570101681591</v>
      </c>
      <c r="F308" s="32">
        <v>1300</v>
      </c>
      <c r="G308" s="32">
        <f t="shared" si="31"/>
        <v>780</v>
      </c>
      <c r="H308" s="33">
        <f>GOODS!E28</f>
        <v>0</v>
      </c>
      <c r="I308" s="129">
        <f t="shared" si="24"/>
        <v>0</v>
      </c>
    </row>
    <row r="309" spans="1:10" ht="15.75" customHeight="1">
      <c r="C309" s="23">
        <v>4</v>
      </c>
      <c r="E309" s="33">
        <v>4570101681607</v>
      </c>
      <c r="F309" s="32">
        <v>1300</v>
      </c>
      <c r="G309" s="32">
        <f t="shared" si="31"/>
        <v>780</v>
      </c>
      <c r="H309" s="33">
        <f>GOODS!F28</f>
        <v>0</v>
      </c>
      <c r="I309" s="129">
        <f t="shared" si="24"/>
        <v>0</v>
      </c>
    </row>
    <row r="310" spans="1:10" ht="15.75" customHeight="1">
      <c r="C310" s="23">
        <v>5</v>
      </c>
      <c r="E310" s="33">
        <v>4570101681614</v>
      </c>
      <c r="F310" s="32">
        <v>1300</v>
      </c>
      <c r="G310" s="32">
        <f t="shared" si="31"/>
        <v>780</v>
      </c>
      <c r="H310" s="33">
        <f>GOODS!G28</f>
        <v>0</v>
      </c>
      <c r="I310" s="129">
        <f t="shared" si="24"/>
        <v>0</v>
      </c>
      <c r="J310" s="22"/>
    </row>
    <row r="311" spans="1:10" ht="15.75" customHeight="1">
      <c r="C311" s="23">
        <v>6</v>
      </c>
      <c r="E311" s="33">
        <v>4570101681621</v>
      </c>
      <c r="F311" s="32">
        <v>1300</v>
      </c>
      <c r="G311" s="32">
        <f t="shared" si="31"/>
        <v>780</v>
      </c>
      <c r="H311" s="33">
        <f>GOODS!H28</f>
        <v>0</v>
      </c>
      <c r="I311" s="129">
        <f t="shared" si="24"/>
        <v>0</v>
      </c>
    </row>
    <row r="312" spans="1:10" ht="15.75" customHeight="1">
      <c r="C312" s="23">
        <v>7</v>
      </c>
      <c r="E312" s="33">
        <v>4570101681638</v>
      </c>
      <c r="F312" s="32">
        <v>1300</v>
      </c>
      <c r="G312" s="32">
        <f t="shared" si="31"/>
        <v>780</v>
      </c>
      <c r="H312" s="33">
        <f>GOODS!J28</f>
        <v>0</v>
      </c>
      <c r="I312" s="129">
        <f t="shared" si="24"/>
        <v>0</v>
      </c>
    </row>
    <row r="313" spans="1:10" ht="15.75" customHeight="1">
      <c r="C313" s="23">
        <v>8</v>
      </c>
      <c r="E313" s="33">
        <v>4570101681645</v>
      </c>
      <c r="F313" s="32">
        <v>1300</v>
      </c>
      <c r="G313" s="32">
        <f t="shared" si="31"/>
        <v>780</v>
      </c>
      <c r="H313" s="33">
        <f>GOODS!K28</f>
        <v>0</v>
      </c>
      <c r="I313" s="129">
        <f t="shared" si="24"/>
        <v>0</v>
      </c>
    </row>
    <row r="314" spans="1:10" ht="15.75" customHeight="1">
      <c r="C314" s="23">
        <v>9</v>
      </c>
      <c r="E314" s="33">
        <v>4570101681652</v>
      </c>
      <c r="F314" s="32">
        <v>1300</v>
      </c>
      <c r="G314" s="32">
        <f t="shared" si="31"/>
        <v>780</v>
      </c>
      <c r="H314" s="33">
        <f>GOODS!L28</f>
        <v>0</v>
      </c>
      <c r="I314" s="129">
        <f t="shared" si="24"/>
        <v>0</v>
      </c>
    </row>
    <row r="315" spans="1:10" ht="15.75" customHeight="1">
      <c r="C315" s="23">
        <v>0</v>
      </c>
      <c r="E315" s="33">
        <v>4570101681669</v>
      </c>
      <c r="F315" s="32">
        <v>1300</v>
      </c>
      <c r="G315" s="32">
        <f t="shared" si="31"/>
        <v>780</v>
      </c>
      <c r="H315" s="33">
        <f>GOODS!M28</f>
        <v>0</v>
      </c>
      <c r="I315" s="129">
        <f t="shared" si="24"/>
        <v>0</v>
      </c>
    </row>
    <row r="316" spans="1:10" ht="15.75" customHeight="1">
      <c r="A316" s="34"/>
      <c r="B316" s="34"/>
      <c r="C316" s="34" t="s">
        <v>160</v>
      </c>
      <c r="D316" s="34"/>
      <c r="E316" s="36">
        <v>4570101681676</v>
      </c>
      <c r="F316" s="35">
        <v>1300</v>
      </c>
      <c r="G316" s="35">
        <f t="shared" si="31"/>
        <v>780</v>
      </c>
      <c r="H316" s="36">
        <f>GOODS!N28</f>
        <v>0</v>
      </c>
      <c r="I316" s="132">
        <f t="shared" si="24"/>
        <v>0</v>
      </c>
    </row>
    <row r="317" spans="1:10" ht="15.75" customHeight="1">
      <c r="A317" s="24" t="s">
        <v>161</v>
      </c>
      <c r="B317" s="24" t="s">
        <v>14</v>
      </c>
      <c r="C317" s="37" t="s">
        <v>162</v>
      </c>
      <c r="D317" s="37"/>
      <c r="E317" s="39">
        <v>4570101681225</v>
      </c>
      <c r="F317" s="25">
        <v>1800</v>
      </c>
      <c r="G317" s="25">
        <f t="shared" ref="G317:G323" si="32">F317*0.6</f>
        <v>1080</v>
      </c>
      <c r="H317" s="57">
        <f>GOODS!C36</f>
        <v>0</v>
      </c>
      <c r="I317" s="133">
        <f t="shared" si="24"/>
        <v>0</v>
      </c>
    </row>
    <row r="318" spans="1:10" ht="15.75" customHeight="1">
      <c r="A318" s="26"/>
      <c r="B318" s="26"/>
      <c r="C318" s="23" t="s">
        <v>180</v>
      </c>
      <c r="E318" s="33">
        <v>4570101681232</v>
      </c>
      <c r="F318" s="28">
        <v>1800</v>
      </c>
      <c r="G318" s="28">
        <f t="shared" si="32"/>
        <v>1080</v>
      </c>
      <c r="H318" s="27">
        <f>GOODS!D36</f>
        <v>0</v>
      </c>
      <c r="I318" s="130">
        <f t="shared" si="24"/>
        <v>0</v>
      </c>
    </row>
    <row r="319" spans="1:10" ht="15.75" customHeight="1">
      <c r="A319" s="26"/>
      <c r="B319" s="26"/>
      <c r="C319" s="23" t="s">
        <v>164</v>
      </c>
      <c r="E319" s="33">
        <v>4570101681249</v>
      </c>
      <c r="F319" s="28">
        <v>1800</v>
      </c>
      <c r="G319" s="28">
        <f t="shared" si="32"/>
        <v>1080</v>
      </c>
      <c r="H319" s="27">
        <f>GOODS!E36</f>
        <v>0</v>
      </c>
      <c r="I319" s="130">
        <f t="shared" si="24"/>
        <v>0</v>
      </c>
    </row>
    <row r="320" spans="1:10" ht="15.75" customHeight="1">
      <c r="A320" s="26"/>
      <c r="B320" s="26"/>
      <c r="C320" s="23" t="s">
        <v>181</v>
      </c>
      <c r="E320" s="33">
        <v>4570101681256</v>
      </c>
      <c r="F320" s="28">
        <v>1800</v>
      </c>
      <c r="G320" s="28">
        <f t="shared" si="32"/>
        <v>1080</v>
      </c>
      <c r="H320" s="27">
        <f>GOODS!F36</f>
        <v>0</v>
      </c>
      <c r="I320" s="130">
        <f t="shared" si="24"/>
        <v>0</v>
      </c>
    </row>
    <row r="321" spans="1:10" ht="15.75" customHeight="1">
      <c r="A321" s="26"/>
      <c r="B321" s="26"/>
      <c r="C321" s="23" t="s">
        <v>107</v>
      </c>
      <c r="E321" s="33">
        <v>4570101681263</v>
      </c>
      <c r="F321" s="28">
        <v>1800</v>
      </c>
      <c r="G321" s="28">
        <f t="shared" si="32"/>
        <v>1080</v>
      </c>
      <c r="H321" s="27">
        <f>GOODS!G36</f>
        <v>0</v>
      </c>
      <c r="I321" s="130">
        <f t="shared" si="24"/>
        <v>0</v>
      </c>
    </row>
    <row r="322" spans="1:10" ht="15.75" customHeight="1">
      <c r="A322" s="26"/>
      <c r="B322" s="26"/>
      <c r="C322" s="23" t="s">
        <v>166</v>
      </c>
      <c r="E322" s="33">
        <v>4570101681270</v>
      </c>
      <c r="F322" s="28">
        <v>1800</v>
      </c>
      <c r="G322" s="28">
        <f t="shared" si="32"/>
        <v>1080</v>
      </c>
      <c r="H322" s="27">
        <f>GOODS!H36</f>
        <v>0</v>
      </c>
      <c r="I322" s="130">
        <f t="shared" si="24"/>
        <v>0</v>
      </c>
    </row>
    <row r="323" spans="1:10" ht="15.75" customHeight="1">
      <c r="A323" s="26"/>
      <c r="B323" s="26"/>
      <c r="C323" s="23" t="s">
        <v>167</v>
      </c>
      <c r="E323" s="33">
        <v>4570101681287</v>
      </c>
      <c r="F323" s="28">
        <v>1800</v>
      </c>
      <c r="G323" s="28">
        <f t="shared" si="32"/>
        <v>1080</v>
      </c>
      <c r="H323" s="27">
        <f>GOODS!J36</f>
        <v>0</v>
      </c>
      <c r="I323" s="130">
        <f t="shared" si="24"/>
        <v>0</v>
      </c>
    </row>
    <row r="324" spans="1:10" ht="15.75" customHeight="1">
      <c r="A324" s="29"/>
      <c r="B324" s="29"/>
      <c r="C324" s="34" t="s">
        <v>168</v>
      </c>
      <c r="D324" s="34"/>
      <c r="E324" s="36">
        <v>4570101681294</v>
      </c>
      <c r="F324" s="31">
        <v>1800</v>
      </c>
      <c r="G324" s="31">
        <f>F324*0.6</f>
        <v>1080</v>
      </c>
      <c r="H324" s="30">
        <f>GOODS!K36</f>
        <v>0</v>
      </c>
      <c r="I324" s="131">
        <f t="shared" ref="I324:I330" si="33">G324*H324</f>
        <v>0</v>
      </c>
    </row>
    <row r="325" spans="1:10" ht="15.75" customHeight="1">
      <c r="A325" s="23" t="s">
        <v>169</v>
      </c>
      <c r="B325" s="23" t="s">
        <v>15</v>
      </c>
      <c r="C325" s="23" t="s">
        <v>69</v>
      </c>
      <c r="E325" s="33">
        <v>4570101683748</v>
      </c>
      <c r="F325" s="32">
        <v>2000</v>
      </c>
      <c r="G325" s="32">
        <f t="shared" ref="G325:G330" si="34">F325*0.6</f>
        <v>1200</v>
      </c>
      <c r="H325" s="33">
        <f>GOODS!C44</f>
        <v>0</v>
      </c>
      <c r="I325" s="129">
        <f t="shared" si="33"/>
        <v>0</v>
      </c>
      <c r="J325" s="22"/>
    </row>
    <row r="326" spans="1:10" ht="15.75" customHeight="1">
      <c r="C326" s="23" t="s">
        <v>70</v>
      </c>
      <c r="E326" s="33">
        <v>4570101683755</v>
      </c>
      <c r="F326" s="32">
        <v>2000</v>
      </c>
      <c r="G326" s="32">
        <f t="shared" si="34"/>
        <v>1200</v>
      </c>
      <c r="H326" s="33">
        <f>GOODS!D44</f>
        <v>0</v>
      </c>
      <c r="I326" s="129">
        <f t="shared" si="33"/>
        <v>0</v>
      </c>
    </row>
    <row r="327" spans="1:10" ht="15.75" customHeight="1">
      <c r="C327" s="23" t="s">
        <v>59</v>
      </c>
      <c r="E327" s="33">
        <v>4570101683724</v>
      </c>
      <c r="F327" s="32">
        <v>2000</v>
      </c>
      <c r="G327" s="32">
        <f t="shared" si="34"/>
        <v>1200</v>
      </c>
      <c r="H327" s="33">
        <f>GOODS!E44</f>
        <v>0</v>
      </c>
      <c r="I327" s="129">
        <f t="shared" si="33"/>
        <v>0</v>
      </c>
    </row>
    <row r="328" spans="1:10" ht="15.75" customHeight="1">
      <c r="C328" s="23" t="s">
        <v>170</v>
      </c>
      <c r="E328" s="33">
        <v>4570101683731</v>
      </c>
      <c r="F328" s="32">
        <v>2000</v>
      </c>
      <c r="G328" s="32">
        <f t="shared" si="34"/>
        <v>1200</v>
      </c>
      <c r="H328" s="33">
        <f>GOODS!F44</f>
        <v>0</v>
      </c>
      <c r="I328" s="129">
        <f t="shared" si="33"/>
        <v>0</v>
      </c>
    </row>
    <row r="329" spans="1:10" ht="15.75" customHeight="1">
      <c r="C329" s="23" t="s">
        <v>171</v>
      </c>
      <c r="E329" s="33">
        <v>4570101683762</v>
      </c>
      <c r="F329" s="32">
        <v>2000</v>
      </c>
      <c r="G329" s="32">
        <f t="shared" si="34"/>
        <v>1200</v>
      </c>
      <c r="H329" s="33">
        <f>GOODS!G44</f>
        <v>0</v>
      </c>
      <c r="I329" s="129">
        <f t="shared" si="33"/>
        <v>0</v>
      </c>
    </row>
    <row r="330" spans="1:10" ht="15.75" customHeight="1">
      <c r="A330" s="34"/>
      <c r="B330" s="34"/>
      <c r="C330" s="34" t="s">
        <v>172</v>
      </c>
      <c r="D330" s="34"/>
      <c r="E330" s="36">
        <v>4570101683779</v>
      </c>
      <c r="F330" s="35">
        <v>2000</v>
      </c>
      <c r="G330" s="35">
        <f t="shared" si="34"/>
        <v>1200</v>
      </c>
      <c r="H330" s="36">
        <f>GOODS!H44</f>
        <v>0</v>
      </c>
      <c r="I330" s="132">
        <f t="shared" si="33"/>
        <v>0</v>
      </c>
      <c r="J330" s="22"/>
    </row>
    <row r="331" spans="1:10" ht="15.75" customHeight="1">
      <c r="F331" s="58"/>
      <c r="G331" s="58"/>
      <c r="J331" s="33"/>
    </row>
    <row r="332" spans="1:10">
      <c r="J332" s="33"/>
    </row>
    <row r="333" spans="1:10">
      <c r="J333" s="33"/>
    </row>
  </sheetData>
  <sheetProtection sheet="1" objects="1" scenarios="1"/>
  <phoneticPr fontId="3"/>
  <conditionalFormatting sqref="C136:C137 D212:D275">
    <cfRule type="cellIs" dxfId="26" priority="15" operator="equal">
      <formula>0</formula>
    </cfRule>
    <cfRule type="cellIs" dxfId="25" priority="16" operator="equal">
      <formula>0</formula>
    </cfRule>
  </conditionalFormatting>
  <conditionalFormatting sqref="C136:C143">
    <cfRule type="cellIs" dxfId="24" priority="17" operator="equal">
      <formula>0</formula>
    </cfRule>
    <cfRule type="cellIs" dxfId="23" priority="18" operator="equal">
      <formula>0</formula>
    </cfRule>
  </conditionalFormatting>
  <conditionalFormatting sqref="C144:C181 C192:C211">
    <cfRule type="cellIs" dxfId="22" priority="74" operator="equal">
      <formula>0</formula>
    </cfRule>
  </conditionalFormatting>
  <conditionalFormatting sqref="C148:C149 C156:C157 C160:C181">
    <cfRule type="cellIs" dxfId="21" priority="73" operator="equal">
      <formula>0</formula>
    </cfRule>
  </conditionalFormatting>
  <conditionalFormatting sqref="C90:D91">
    <cfRule type="cellIs" dxfId="20" priority="21" operator="equal">
      <formula>0</formula>
    </cfRule>
    <cfRule type="cellIs" dxfId="19" priority="22" operator="equal">
      <formula>0</formula>
    </cfRule>
  </conditionalFormatting>
  <conditionalFormatting sqref="C138:E181 C204:E212 D213:D275 J1:K2 G2:H2 C38:E50 C51:D51 C53:E72 C78:E78 D79:E80 C81:E89 C92:E93 C96:E97 C116:E117 C118:D119 C120:E133 E182:E203 C184:D191 C191:C203 D192:D203 C213:C217 C267:C314 C316 J331:J333">
    <cfRule type="cellIs" dxfId="18" priority="46" operator="equal">
      <formula>0</formula>
    </cfRule>
  </conditionalFormatting>
  <conditionalFormatting sqref="C143:E181 C184:D203 C204:E212 C38:E50 C51:D51 C53:E72 C78:E78 D79:E80 C81:E89 C92:E93 C96:E97 C116:E117 C118:D119 C120:E133 C138:E141 E182:E203 C213:C217 D213:D275 C267:C275 H3:I8 H17:I19 H23:I26 H29:I33 H35:I67 H86:I89 H92:I99 H124:I133 H138:I181 H184:I197 H204:I316">
    <cfRule type="cellIs" dxfId="17" priority="104" operator="equal">
      <formula>0</formula>
    </cfRule>
  </conditionalFormatting>
  <conditionalFormatting sqref="D52">
    <cfRule type="cellIs" dxfId="16" priority="31" operator="equal">
      <formula>0</formula>
    </cfRule>
    <cfRule type="cellIs" dxfId="15" priority="32" operator="equal">
      <formula>0</formula>
    </cfRule>
  </conditionalFormatting>
  <conditionalFormatting sqref="D73:D77">
    <cfRule type="cellIs" dxfId="14" priority="29" operator="equal">
      <formula>0</formula>
    </cfRule>
    <cfRule type="cellIs" dxfId="13" priority="30" operator="equal">
      <formula>0</formula>
    </cfRule>
  </conditionalFormatting>
  <conditionalFormatting sqref="D94:D95 D98:D115">
    <cfRule type="cellIs" dxfId="12" priority="42" operator="equal">
      <formula>0</formula>
    </cfRule>
    <cfRule type="cellIs" dxfId="11" priority="43" operator="equal">
      <formula>0</formula>
    </cfRule>
  </conditionalFormatting>
  <conditionalFormatting sqref="D182:D183">
    <cfRule type="cellIs" dxfId="10" priority="1" operator="equal">
      <formula>0</formula>
    </cfRule>
    <cfRule type="cellIs" dxfId="9" priority="2" operator="equal">
      <formula>0</formula>
    </cfRule>
  </conditionalFormatting>
  <conditionalFormatting sqref="D134:E137">
    <cfRule type="cellIs" dxfId="8" priority="10" operator="equal">
      <formula>0</formula>
    </cfRule>
    <cfRule type="cellIs" dxfId="7" priority="11" operator="equal">
      <formula>0</formula>
    </cfRule>
  </conditionalFormatting>
  <conditionalFormatting sqref="E213:E228">
    <cfRule type="cellIs" dxfId="6" priority="9" operator="equal">
      <formula>0</formula>
    </cfRule>
    <cfRule type="cellIs" dxfId="5" priority="105" operator="equal">
      <formula>0</formula>
    </cfRule>
  </conditionalFormatting>
  <conditionalFormatting sqref="H1:I1048576">
    <cfRule type="cellIs" dxfId="4" priority="7" operator="equal">
      <formula>0</formula>
    </cfRule>
  </conditionalFormatting>
  <conditionalFormatting sqref="H68:I73">
    <cfRule type="cellIs" dxfId="3" priority="5" operator="equal">
      <formula>0</formula>
    </cfRule>
    <cfRule type="cellIs" dxfId="2" priority="6" operator="equal">
      <formula>0</formula>
    </cfRule>
  </conditionalFormatting>
  <conditionalFormatting sqref="H78:I85">
    <cfRule type="cellIs" dxfId="1" priority="3" operator="equal">
      <formula>0</formula>
    </cfRule>
    <cfRule type="cellIs" dxfId="0" priority="4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ORDER</vt:lpstr>
      <vt:lpstr>POM RIB CC</vt:lpstr>
      <vt:lpstr>GOODS</vt:lpstr>
      <vt:lpstr>集計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dcterms:modified xsi:type="dcterms:W3CDTF">2026-07-17T12:50:22Z</dcterms:modified>
</cp:coreProperties>
</file>