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THE BESS\14  いろいろ\DESKTOP\"/>
    </mc:Choice>
  </mc:AlternateContent>
  <xr:revisionPtr revIDLastSave="0" documentId="13_ncr:1_{70F5489F-B10C-4C9D-AA8D-1F6CB6A36B2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注文書" sheetId="1" r:id="rId1"/>
    <sheet name="ORDER" sheetId="4" r:id="rId2"/>
    <sheet name="集計" sheetId="6" r:id="rId3"/>
  </sheets>
  <definedNames>
    <definedName name="_xlnm.Print_Area" localSheetId="1">ORDER!$A$8:$J$42</definedName>
    <definedName name="_xlnm.Print_Area" localSheetId="2">集計!$A$2:$I$133</definedName>
    <definedName name="_xlnm.Print_Area" localSheetId="0">注文書!$A$1:$H$30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7" i="6" l="1"/>
  <c r="H126" i="6"/>
  <c r="I126" i="6" s="1"/>
  <c r="G129" i="6"/>
  <c r="G128" i="6"/>
  <c r="G127" i="6"/>
  <c r="G126" i="6"/>
  <c r="I77" i="4"/>
  <c r="H109" i="6"/>
  <c r="G107" i="6"/>
  <c r="G108" i="6"/>
  <c r="G109" i="6"/>
  <c r="H108" i="6"/>
  <c r="I76" i="4"/>
  <c r="H96" i="6"/>
  <c r="H98" i="6"/>
  <c r="H97" i="6"/>
  <c r="H99" i="6"/>
  <c r="H95" i="6"/>
  <c r="H94" i="6"/>
  <c r="G97" i="6"/>
  <c r="G98" i="6"/>
  <c r="G99" i="6"/>
  <c r="H82" i="6"/>
  <c r="H84" i="6"/>
  <c r="H86" i="6"/>
  <c r="H88" i="6"/>
  <c r="H90" i="6"/>
  <c r="H92" i="6"/>
  <c r="P82" i="6"/>
  <c r="H83" i="6"/>
  <c r="H85" i="6"/>
  <c r="H87" i="6"/>
  <c r="H89" i="6"/>
  <c r="H91" i="6"/>
  <c r="H93" i="6"/>
  <c r="P83" i="6"/>
  <c r="G81" i="6"/>
  <c r="G82" i="6"/>
  <c r="I82" i="6" s="1"/>
  <c r="G83" i="6"/>
  <c r="G84" i="6"/>
  <c r="G85" i="6"/>
  <c r="G86" i="6"/>
  <c r="G87" i="6"/>
  <c r="G88" i="6"/>
  <c r="G89" i="6"/>
  <c r="I89" i="6" s="1"/>
  <c r="G90" i="6"/>
  <c r="G91" i="6"/>
  <c r="G92" i="6"/>
  <c r="G93" i="6"/>
  <c r="G94" i="6"/>
  <c r="G95" i="6"/>
  <c r="G96" i="6"/>
  <c r="G60" i="6"/>
  <c r="G61" i="6"/>
  <c r="H59" i="6"/>
  <c r="H60" i="6"/>
  <c r="H61" i="6"/>
  <c r="H58" i="6"/>
  <c r="G59" i="6"/>
  <c r="G58" i="6"/>
  <c r="I41" i="4"/>
  <c r="I40" i="4"/>
  <c r="H53" i="6"/>
  <c r="H54" i="6"/>
  <c r="H55" i="6"/>
  <c r="H56" i="6"/>
  <c r="H57" i="6"/>
  <c r="H49" i="6"/>
  <c r="H50" i="6"/>
  <c r="H51" i="6"/>
  <c r="H52" i="6"/>
  <c r="H48" i="6"/>
  <c r="G47" i="6"/>
  <c r="G48" i="6"/>
  <c r="G49" i="6"/>
  <c r="G50" i="6"/>
  <c r="G51" i="6"/>
  <c r="G52" i="6"/>
  <c r="G53" i="6"/>
  <c r="G54" i="6"/>
  <c r="G55" i="6"/>
  <c r="G56" i="6"/>
  <c r="G57" i="6"/>
  <c r="I109" i="6" l="1"/>
  <c r="I127" i="6"/>
  <c r="I91" i="6"/>
  <c r="I95" i="6"/>
  <c r="I83" i="6"/>
  <c r="I94" i="6"/>
  <c r="I108" i="6"/>
  <c r="I92" i="6"/>
  <c r="I96" i="6"/>
  <c r="I90" i="6"/>
  <c r="I98" i="6"/>
  <c r="I86" i="6"/>
  <c r="I85" i="6"/>
  <c r="I99" i="6"/>
  <c r="I93" i="6"/>
  <c r="I88" i="6"/>
  <c r="I87" i="6"/>
  <c r="I97" i="6"/>
  <c r="I84" i="6"/>
  <c r="I57" i="6"/>
  <c r="I58" i="6"/>
  <c r="I52" i="6"/>
  <c r="I61" i="6"/>
  <c r="I51" i="6"/>
  <c r="I60" i="6"/>
  <c r="I59" i="6"/>
  <c r="I56" i="6"/>
  <c r="I55" i="6"/>
  <c r="L61" i="6"/>
  <c r="I50" i="6"/>
  <c r="I54" i="6"/>
  <c r="I49" i="6"/>
  <c r="I53" i="6"/>
  <c r="I48" i="6"/>
  <c r="M61" i="6" l="1"/>
  <c r="G43" i="6" l="1"/>
  <c r="J40" i="4"/>
  <c r="H31" i="6"/>
  <c r="H32" i="6"/>
  <c r="H33" i="6"/>
  <c r="H34" i="6"/>
  <c r="H35" i="6"/>
  <c r="N30" i="6"/>
  <c r="H26" i="6"/>
  <c r="H27" i="6"/>
  <c r="H28" i="6"/>
  <c r="H29" i="6"/>
  <c r="M25" i="6"/>
  <c r="H30" i="6"/>
  <c r="H25" i="6"/>
  <c r="G35" i="6"/>
  <c r="G34" i="6"/>
  <c r="G33" i="6"/>
  <c r="G32" i="6"/>
  <c r="G31" i="6"/>
  <c r="G30" i="6"/>
  <c r="G29" i="6"/>
  <c r="G28" i="6"/>
  <c r="G27" i="6"/>
  <c r="I27" i="6" s="1"/>
  <c r="G26" i="6"/>
  <c r="G25" i="6"/>
  <c r="H24" i="6"/>
  <c r="H23" i="6"/>
  <c r="H21" i="6"/>
  <c r="H22" i="6"/>
  <c r="H20" i="6"/>
  <c r="G19" i="6"/>
  <c r="G20" i="6"/>
  <c r="G21" i="6"/>
  <c r="G22" i="6"/>
  <c r="G23" i="6"/>
  <c r="G24" i="6"/>
  <c r="G18" i="6"/>
  <c r="H18" i="6"/>
  <c r="H19" i="6"/>
  <c r="H5" i="6"/>
  <c r="G6" i="6"/>
  <c r="H6" i="6"/>
  <c r="G5" i="6"/>
  <c r="I28" i="6" l="1"/>
  <c r="I23" i="6"/>
  <c r="I18" i="6"/>
  <c r="I26" i="6"/>
  <c r="I25" i="6"/>
  <c r="I24" i="6"/>
  <c r="I34" i="6"/>
  <c r="I35" i="6"/>
  <c r="I20" i="6"/>
  <c r="I29" i="6"/>
  <c r="I30" i="6"/>
  <c r="I31" i="6"/>
  <c r="I32" i="6"/>
  <c r="I33" i="6"/>
  <c r="I22" i="6"/>
  <c r="I21" i="6"/>
  <c r="I19" i="6"/>
  <c r="I6" i="6"/>
  <c r="I5" i="6"/>
  <c r="I88" i="4" l="1"/>
  <c r="I98" i="4"/>
  <c r="D16" i="1" s="1"/>
  <c r="I51" i="4"/>
  <c r="D12" i="1" s="1"/>
  <c r="H51" i="4"/>
  <c r="J51" i="4" l="1"/>
  <c r="E12" i="1" s="1"/>
  <c r="I6" i="4" l="1"/>
  <c r="D9" i="1" s="1"/>
  <c r="I5" i="4"/>
  <c r="H6" i="4"/>
  <c r="H129" i="6"/>
  <c r="I129" i="6" s="1"/>
  <c r="J6" i="4" l="1"/>
  <c r="E9" i="1" s="1"/>
  <c r="H98" i="4"/>
  <c r="J98" i="4" s="1"/>
  <c r="E16" i="1" s="1"/>
  <c r="H4" i="6"/>
  <c r="D8" i="1" l="1"/>
  <c r="H5" i="4"/>
  <c r="J5" i="4" l="1"/>
  <c r="E8" i="1" s="1"/>
  <c r="H76" i="4" l="1"/>
  <c r="J76" i="4" s="1"/>
  <c r="H77" i="4"/>
  <c r="H88" i="4"/>
  <c r="D15" i="1"/>
  <c r="H111" i="6"/>
  <c r="H113" i="6"/>
  <c r="H115" i="6"/>
  <c r="H117" i="6"/>
  <c r="H119" i="6"/>
  <c r="H121" i="6"/>
  <c r="H123" i="6"/>
  <c r="H125" i="6"/>
  <c r="H112" i="6"/>
  <c r="H114" i="6"/>
  <c r="H116" i="6"/>
  <c r="H118" i="6"/>
  <c r="H120" i="6"/>
  <c r="H122" i="6"/>
  <c r="H124" i="6"/>
  <c r="H110" i="6"/>
  <c r="J77" i="4" l="1"/>
  <c r="J88" i="4"/>
  <c r="E15" i="1" s="1"/>
  <c r="L125" i="6"/>
  <c r="G106" i="6"/>
  <c r="H107" i="6"/>
  <c r="I107" i="6" s="1"/>
  <c r="H106" i="6"/>
  <c r="I106" i="6" l="1"/>
  <c r="G4" i="6" l="1"/>
  <c r="I4" i="6" s="1"/>
  <c r="H105" i="6" l="1"/>
  <c r="H103" i="6"/>
  <c r="H104" i="6"/>
  <c r="H101" i="6"/>
  <c r="H102" i="6"/>
  <c r="H100" i="6"/>
  <c r="G105" i="6"/>
  <c r="G104" i="6"/>
  <c r="G103" i="6"/>
  <c r="G102" i="6"/>
  <c r="G101" i="6"/>
  <c r="G100" i="6"/>
  <c r="G110" i="6"/>
  <c r="I110" i="6" s="1"/>
  <c r="G111" i="6"/>
  <c r="I111" i="6" s="1"/>
  <c r="G112" i="6"/>
  <c r="I112" i="6" s="1"/>
  <c r="G113" i="6"/>
  <c r="I113" i="6" s="1"/>
  <c r="G114" i="6"/>
  <c r="I114" i="6" s="1"/>
  <c r="G115" i="6"/>
  <c r="I115" i="6" s="1"/>
  <c r="G116" i="6"/>
  <c r="I116" i="6" s="1"/>
  <c r="G117" i="6"/>
  <c r="I117" i="6" s="1"/>
  <c r="G118" i="6"/>
  <c r="I118" i="6" s="1"/>
  <c r="G119" i="6"/>
  <c r="I119" i="6" s="1"/>
  <c r="G120" i="6"/>
  <c r="I120" i="6" s="1"/>
  <c r="G121" i="6"/>
  <c r="I121" i="6" s="1"/>
  <c r="G122" i="6"/>
  <c r="I122" i="6" s="1"/>
  <c r="G123" i="6"/>
  <c r="I123" i="6" s="1"/>
  <c r="G124" i="6"/>
  <c r="I124" i="6" s="1"/>
  <c r="G125" i="6"/>
  <c r="I125" i="6" s="1"/>
  <c r="D13" i="1"/>
  <c r="L109" i="6" l="1"/>
  <c r="M125" i="6"/>
  <c r="E14" i="1"/>
  <c r="I100" i="6"/>
  <c r="D14" i="1"/>
  <c r="I101" i="6"/>
  <c r="I103" i="6"/>
  <c r="I104" i="6"/>
  <c r="I102" i="6"/>
  <c r="I105" i="6"/>
  <c r="M109" i="6" l="1"/>
  <c r="D11" i="1"/>
  <c r="H43" i="6"/>
  <c r="H44" i="6"/>
  <c r="H45" i="6"/>
  <c r="H46" i="6"/>
  <c r="H47" i="6"/>
  <c r="H41" i="6"/>
  <c r="H42" i="6"/>
  <c r="H37" i="6"/>
  <c r="H38" i="6"/>
  <c r="H39" i="6"/>
  <c r="H40" i="6"/>
  <c r="H36" i="6"/>
  <c r="L57" i="6" l="1"/>
  <c r="I47" i="6"/>
  <c r="G46" i="6"/>
  <c r="I46" i="6" s="1"/>
  <c r="G45" i="6"/>
  <c r="I45" i="6" s="1"/>
  <c r="G44" i="6"/>
  <c r="I44" i="6" s="1"/>
  <c r="I43" i="6"/>
  <c r="G42" i="6"/>
  <c r="I42" i="6" s="1"/>
  <c r="G41" i="6"/>
  <c r="I41" i="6" s="1"/>
  <c r="G40" i="6"/>
  <c r="I40" i="6" s="1"/>
  <c r="G39" i="6"/>
  <c r="I39" i="6" s="1"/>
  <c r="G38" i="6"/>
  <c r="I38" i="6" s="1"/>
  <c r="G37" i="6"/>
  <c r="I37" i="6" s="1"/>
  <c r="G36" i="6"/>
  <c r="I36" i="6" s="1"/>
  <c r="H41" i="4"/>
  <c r="J41" i="4" s="1"/>
  <c r="E11" i="1" s="1"/>
  <c r="H40" i="4"/>
  <c r="M57" i="6" l="1"/>
  <c r="G10" i="6"/>
  <c r="H13" i="6"/>
  <c r="H14" i="6"/>
  <c r="E10" i="1" l="1"/>
  <c r="D10" i="1"/>
  <c r="D18" i="1" s="1"/>
  <c r="H128" i="6" l="1"/>
  <c r="I128" i="6" l="1"/>
  <c r="M129" i="6" s="1"/>
  <c r="L129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H81" i="6"/>
  <c r="H79" i="6"/>
  <c r="H77" i="6"/>
  <c r="H65" i="6"/>
  <c r="H67" i="6"/>
  <c r="H69" i="6"/>
  <c r="H71" i="6"/>
  <c r="H73" i="6"/>
  <c r="H75" i="6"/>
  <c r="H63" i="6"/>
  <c r="G63" i="6"/>
  <c r="I81" i="6" l="1"/>
  <c r="I67" i="6"/>
  <c r="I79" i="6"/>
  <c r="I69" i="6"/>
  <c r="I65" i="6"/>
  <c r="I77" i="6"/>
  <c r="I75" i="6"/>
  <c r="I73" i="6"/>
  <c r="I71" i="6"/>
  <c r="I63" i="6"/>
  <c r="H80" i="6" l="1"/>
  <c r="I80" i="6" s="1"/>
  <c r="H78" i="6"/>
  <c r="G64" i="6"/>
  <c r="H64" i="6"/>
  <c r="H66" i="6"/>
  <c r="I66" i="6" s="1"/>
  <c r="H68" i="6"/>
  <c r="I68" i="6" s="1"/>
  <c r="H70" i="6"/>
  <c r="I70" i="6" s="1"/>
  <c r="H72" i="6"/>
  <c r="I72" i="6" s="1"/>
  <c r="H74" i="6"/>
  <c r="I74" i="6" s="1"/>
  <c r="H76" i="6"/>
  <c r="I76" i="6" s="1"/>
  <c r="H62" i="6"/>
  <c r="L99" i="6" s="1"/>
  <c r="I78" i="6" l="1"/>
  <c r="E13" i="1"/>
  <c r="F19" i="1" s="1"/>
  <c r="I64" i="6"/>
  <c r="G62" i="6" l="1"/>
  <c r="I62" i="6" s="1"/>
  <c r="M99" i="6" s="1"/>
  <c r="G13" i="6" l="1"/>
  <c r="I13" i="6" s="1"/>
  <c r="H15" i="6" l="1"/>
  <c r="H16" i="6"/>
  <c r="H17" i="6"/>
  <c r="H7" i="6"/>
  <c r="H8" i="6"/>
  <c r="H9" i="6"/>
  <c r="H10" i="6"/>
  <c r="I10" i="6" s="1"/>
  <c r="H11" i="6"/>
  <c r="I11" i="6" s="1"/>
  <c r="H12" i="6"/>
  <c r="I12" i="6" s="1"/>
  <c r="G16" i="6"/>
  <c r="G17" i="6"/>
  <c r="G7" i="6"/>
  <c r="G8" i="6"/>
  <c r="G9" i="6"/>
  <c r="G11" i="6"/>
  <c r="G12" i="6"/>
  <c r="G14" i="6"/>
  <c r="I14" i="6" s="1"/>
  <c r="G15" i="6"/>
  <c r="L35" i="6" l="1"/>
  <c r="I9" i="6"/>
  <c r="I8" i="6"/>
  <c r="I17" i="6"/>
  <c r="I16" i="6"/>
  <c r="I15" i="6"/>
  <c r="I130" i="6"/>
  <c r="I7" i="6"/>
  <c r="M35" i="6" s="1"/>
  <c r="I131" i="6" l="1"/>
  <c r="I132" i="6" l="1"/>
  <c r="I133" i="6" s="1"/>
  <c r="F20" i="1" l="1"/>
  <c r="F21" i="1" l="1"/>
</calcChain>
</file>

<file path=xl/sharedStrings.xml><?xml version="1.0" encoding="utf-8"?>
<sst xmlns="http://schemas.openxmlformats.org/spreadsheetml/2006/main" count="551" uniqueCount="177">
  <si>
    <t>消費税</t>
    <rPh sb="0" eb="3">
      <t>ショウヒゼイ</t>
    </rPh>
    <phoneticPr fontId="3"/>
  </si>
  <si>
    <t>M</t>
    <phoneticPr fontId="2"/>
  </si>
  <si>
    <t>S</t>
    <phoneticPr fontId="2"/>
  </si>
  <si>
    <t>金額</t>
    <rPh sb="0" eb="2">
      <t>キンガク</t>
    </rPh>
    <phoneticPr fontId="2"/>
  </si>
  <si>
    <t>数量</t>
    <rPh sb="0" eb="2">
      <t>スウリョウ</t>
    </rPh>
    <phoneticPr fontId="2"/>
  </si>
  <si>
    <t>卸値　　（60％）</t>
    <rPh sb="0" eb="1">
      <t>オロ</t>
    </rPh>
    <rPh sb="1" eb="2">
      <t>ネ</t>
    </rPh>
    <phoneticPr fontId="2"/>
  </si>
  <si>
    <t>サイズ</t>
    <phoneticPr fontId="2"/>
  </si>
  <si>
    <t>商品名</t>
    <rPh sb="0" eb="3">
      <t>ショウヒンメイ</t>
    </rPh>
    <phoneticPr fontId="2"/>
  </si>
  <si>
    <t>品番</t>
    <rPh sb="0" eb="2">
      <t>ヒンバン</t>
    </rPh>
    <phoneticPr fontId="2"/>
  </si>
  <si>
    <t>PH-1-11</t>
    <phoneticPr fontId="2"/>
  </si>
  <si>
    <t>ご注文数</t>
    <rPh sb="1" eb="4">
      <t>チュウモンスウ</t>
    </rPh>
    <phoneticPr fontId="2"/>
  </si>
  <si>
    <t>上代    　　　（税抜）</t>
    <rPh sb="0" eb="2">
      <t>ジョウダイ</t>
    </rPh>
    <rPh sb="11" eb="12">
      <t>ヌ</t>
    </rPh>
    <phoneticPr fontId="2"/>
  </si>
  <si>
    <t>￥</t>
    <phoneticPr fontId="3"/>
  </si>
  <si>
    <t>QTY</t>
    <phoneticPr fontId="2"/>
  </si>
  <si>
    <t>O R D E R   S H E E T</t>
    <phoneticPr fontId="2"/>
  </si>
  <si>
    <t>バリエーション</t>
    <phoneticPr fontId="2"/>
  </si>
  <si>
    <t>合計数</t>
    <rPh sb="0" eb="3">
      <t>ゴウケイスウ</t>
    </rPh>
    <phoneticPr fontId="2"/>
  </si>
  <si>
    <t>JAN</t>
    <phoneticPr fontId="2"/>
  </si>
  <si>
    <t>帽子柄</t>
    <rPh sb="0" eb="2">
      <t>ボウシ</t>
    </rPh>
    <rPh sb="2" eb="3">
      <t>ガラ</t>
    </rPh>
    <phoneticPr fontId="2"/>
  </si>
  <si>
    <t>THE RIBON</t>
    <phoneticPr fontId="2"/>
  </si>
  <si>
    <t>pattern</t>
    <phoneticPr fontId="2"/>
  </si>
  <si>
    <t>TR-1-12</t>
  </si>
  <si>
    <t>THE RIBON</t>
    <phoneticPr fontId="3"/>
  </si>
  <si>
    <t>小計</t>
    <rPh sb="0" eb="2">
      <t>ショウケイ</t>
    </rPh>
    <phoneticPr fontId="2"/>
  </si>
  <si>
    <t>合計</t>
    <rPh sb="0" eb="2">
      <t>ゴウケイ</t>
    </rPh>
    <phoneticPr fontId="2"/>
  </si>
  <si>
    <t>卸値（60％）</t>
    <rPh sb="0" eb="1">
      <t>オロ</t>
    </rPh>
    <rPh sb="1" eb="2">
      <t>ネ</t>
    </rPh>
    <phoneticPr fontId="2"/>
  </si>
  <si>
    <t>上代</t>
    <rPh sb="0" eb="2">
      <t>ジョウダイ</t>
    </rPh>
    <phoneticPr fontId="2"/>
  </si>
  <si>
    <t>金額</t>
    <rPh sb="0" eb="2">
      <t>キンガク</t>
    </rPh>
    <phoneticPr fontId="3"/>
  </si>
  <si>
    <t xml:space="preserve">  THE RIBON</t>
    <phoneticPr fontId="2"/>
  </si>
  <si>
    <t xml:space="preserve">  POMPOMHAT</t>
    <phoneticPr fontId="2"/>
  </si>
  <si>
    <t>S</t>
    <phoneticPr fontId="3"/>
  </si>
  <si>
    <t>M</t>
    <phoneticPr fontId="3"/>
  </si>
  <si>
    <t>※　合計金額が￥3,3000以上のお買い上げで送料は無料になります。</t>
    <rPh sb="2" eb="4">
      <t>ゴウケイ</t>
    </rPh>
    <rPh sb="4" eb="6">
      <t>キンガク</t>
    </rPh>
    <rPh sb="14" eb="16">
      <t>イジョウ</t>
    </rPh>
    <rPh sb="18" eb="19">
      <t>カ</t>
    </rPh>
    <rPh sb="20" eb="21">
      <t>ア</t>
    </rPh>
    <rPh sb="23" eb="25">
      <t>ソウリョウ</t>
    </rPh>
    <rPh sb="26" eb="28">
      <t>ムリョウ</t>
    </rPh>
    <phoneticPr fontId="2"/>
  </si>
  <si>
    <t>こちらのシートのご記入は不要です。</t>
    <rPh sb="9" eb="11">
      <t>キニュウ</t>
    </rPh>
    <rPh sb="12" eb="14">
      <t>フヨウ</t>
    </rPh>
    <phoneticPr fontId="2"/>
  </si>
  <si>
    <t>ご注文の数量を記入してください。</t>
    <phoneticPr fontId="2"/>
  </si>
  <si>
    <t>グッズ、POM、RIBON、おもちゃ、それぞれのシートの太枠に、</t>
    <phoneticPr fontId="2"/>
  </si>
  <si>
    <t>　 ￥3,3000未満の場合、別途送料￥1100頂戴いたします。</t>
    <rPh sb="9" eb="11">
      <t>ミマン</t>
    </rPh>
    <rPh sb="12" eb="14">
      <t>バアイ</t>
    </rPh>
    <rPh sb="15" eb="17">
      <t>ベット</t>
    </rPh>
    <rPh sb="17" eb="19">
      <t>ソウリョウ</t>
    </rPh>
    <rPh sb="24" eb="26">
      <t>チョウダイ</t>
    </rPh>
    <phoneticPr fontId="2"/>
  </si>
  <si>
    <t>ポンポン色</t>
    <rPh sb="4" eb="5">
      <t>イロ</t>
    </rPh>
    <phoneticPr fontId="5"/>
  </si>
  <si>
    <t>POM M</t>
    <phoneticPr fontId="3"/>
  </si>
  <si>
    <t>POM POM HAT-M</t>
    <phoneticPr fontId="2"/>
  </si>
  <si>
    <t>POM POM HAT-L</t>
    <phoneticPr fontId="2"/>
  </si>
  <si>
    <t>M</t>
    <phoneticPr fontId="3"/>
  </si>
  <si>
    <t>L</t>
    <phoneticPr fontId="3"/>
  </si>
  <si>
    <t>POM L</t>
    <phoneticPr fontId="3"/>
  </si>
  <si>
    <t>M サイズ</t>
    <phoneticPr fontId="2"/>
  </si>
  <si>
    <t>L サイズ</t>
    <phoneticPr fontId="2"/>
  </si>
  <si>
    <t>POMPOM HAT</t>
    <phoneticPr fontId="2"/>
  </si>
  <si>
    <t>RIB SM</t>
    <phoneticPr fontId="3"/>
  </si>
  <si>
    <t xml:space="preserve">   TR-1-12</t>
  </si>
  <si>
    <t>THE RIBON-L</t>
    <phoneticPr fontId="2"/>
  </si>
  <si>
    <t>THE RIBON-S/ M</t>
    <phoneticPr fontId="2"/>
  </si>
  <si>
    <t>S/Mサイズ</t>
    <phoneticPr fontId="2"/>
  </si>
  <si>
    <t>L</t>
    <phoneticPr fontId="2"/>
  </si>
  <si>
    <t>RIB L</t>
    <phoneticPr fontId="3"/>
  </si>
  <si>
    <t>ひも色</t>
    <rPh sb="2" eb="3">
      <t>イロ</t>
    </rPh>
    <phoneticPr fontId="2"/>
  </si>
  <si>
    <t>オレンジ</t>
    <phoneticPr fontId="2"/>
  </si>
  <si>
    <t>クロ</t>
    <phoneticPr fontId="2"/>
  </si>
  <si>
    <t>グレージュ</t>
    <phoneticPr fontId="2"/>
  </si>
  <si>
    <t>POMPOMHAT</t>
    <phoneticPr fontId="2"/>
  </si>
  <si>
    <t>CLOWN　COLLAER</t>
    <phoneticPr fontId="2"/>
  </si>
  <si>
    <t>CC</t>
    <phoneticPr fontId="3"/>
  </si>
  <si>
    <t>CLOWN COLLAR</t>
    <phoneticPr fontId="2"/>
  </si>
  <si>
    <t>CC-1-15</t>
    <phoneticPr fontId="2"/>
  </si>
  <si>
    <t>BAT BOW TIE</t>
    <phoneticPr fontId="2"/>
  </si>
  <si>
    <t>CC-1-15</t>
    <phoneticPr fontId="5"/>
  </si>
  <si>
    <t>CLOWN COLLAR-S/ M</t>
    <phoneticPr fontId="2"/>
  </si>
  <si>
    <t>CC-1-15</t>
  </si>
  <si>
    <t>PH-1-11</t>
  </si>
  <si>
    <t xml:space="preserve">   TR-1-12</t>
    <phoneticPr fontId="5"/>
  </si>
  <si>
    <t>TR-1-12</t>
    <phoneticPr fontId="2"/>
  </si>
  <si>
    <t>THE サンタ帽</t>
    <rPh sb="7" eb="8">
      <t>ボウ</t>
    </rPh>
    <phoneticPr fontId="2"/>
  </si>
  <si>
    <t>BIG RIBON</t>
  </si>
  <si>
    <t>BIG RIBON</t>
    <phoneticPr fontId="2"/>
  </si>
  <si>
    <t>THE サンタ帽</t>
    <phoneticPr fontId="5"/>
  </si>
  <si>
    <t>サンタ帽＆BIG　RIBON</t>
    <rPh sb="3" eb="4">
      <t>ボウ</t>
    </rPh>
    <phoneticPr fontId="2"/>
  </si>
  <si>
    <t>RED</t>
  </si>
  <si>
    <t>RED</t>
    <phoneticPr fontId="5"/>
  </si>
  <si>
    <t>GREEN</t>
  </si>
  <si>
    <t>GREEN</t>
    <phoneticPr fontId="5"/>
  </si>
  <si>
    <t>WHITE</t>
  </si>
  <si>
    <t>WHITE</t>
    <phoneticPr fontId="5"/>
  </si>
  <si>
    <t>GREY</t>
  </si>
  <si>
    <t>GREY</t>
    <phoneticPr fontId="5"/>
  </si>
  <si>
    <t>赤ドット</t>
    <rPh sb="0" eb="1">
      <t>アカ</t>
    </rPh>
    <phoneticPr fontId="2"/>
  </si>
  <si>
    <t>赤</t>
    <rPh sb="0" eb="1">
      <t>アカ</t>
    </rPh>
    <phoneticPr fontId="2"/>
  </si>
  <si>
    <t>THE　サンタ</t>
  </si>
  <si>
    <t>DOT サンタ</t>
  </si>
  <si>
    <t>TREE</t>
  </si>
  <si>
    <t>HIIRAGI</t>
  </si>
  <si>
    <t>TARTAN</t>
  </si>
  <si>
    <t>CHRISTMAS CHECK</t>
  </si>
  <si>
    <t>シロ</t>
  </si>
  <si>
    <t>レモン</t>
  </si>
  <si>
    <t>MERIMIX</t>
  </si>
  <si>
    <t>TOMATO</t>
  </si>
  <si>
    <t>JOY SANTA</t>
  </si>
  <si>
    <t>トナカイ</t>
  </si>
  <si>
    <t>クローバー</t>
  </si>
  <si>
    <t>MERI ST</t>
  </si>
  <si>
    <t>MERI ST</t>
    <phoneticPr fontId="5"/>
  </si>
  <si>
    <t>GREEN CHECK</t>
  </si>
  <si>
    <t>GREEN CHECK</t>
    <phoneticPr fontId="5"/>
  </si>
  <si>
    <t>FOREST</t>
  </si>
  <si>
    <t>MERI TRI</t>
  </si>
  <si>
    <t>REDTREE</t>
  </si>
  <si>
    <t>TREES</t>
  </si>
  <si>
    <t>シロクマ</t>
  </si>
  <si>
    <t>ユキグレ</t>
  </si>
  <si>
    <t>fair isle</t>
  </si>
  <si>
    <t>fair isle</t>
    <phoneticPr fontId="5"/>
  </si>
  <si>
    <t>SNOW TRI</t>
  </si>
  <si>
    <t>NAVY STAR</t>
  </si>
  <si>
    <t>アイボリー</t>
  </si>
  <si>
    <t>馬</t>
    <rPh sb="0" eb="1">
      <t>ウマ</t>
    </rPh>
    <phoneticPr fontId="5"/>
  </si>
  <si>
    <t>鮮オレンジ</t>
    <rPh sb="0" eb="1">
      <t>アザ</t>
    </rPh>
    <phoneticPr fontId="5"/>
  </si>
  <si>
    <t>からし</t>
    <phoneticPr fontId="5"/>
  </si>
  <si>
    <t>めでたい</t>
  </si>
  <si>
    <t>めでたい</t>
    <phoneticPr fontId="5"/>
  </si>
  <si>
    <t>だるま</t>
  </si>
  <si>
    <t>だるま</t>
    <phoneticPr fontId="5"/>
  </si>
  <si>
    <t>海老</t>
    <rPh sb="0" eb="2">
      <t>エビ</t>
    </rPh>
    <phoneticPr fontId="5"/>
  </si>
  <si>
    <t>ひょっとこ</t>
  </si>
  <si>
    <t>ひょっとこ</t>
    <phoneticPr fontId="5"/>
  </si>
  <si>
    <t>おかめ</t>
  </si>
  <si>
    <t>おかめ</t>
    <phoneticPr fontId="5"/>
  </si>
  <si>
    <t>黒</t>
    <rPh sb="0" eb="1">
      <t>クロ</t>
    </rPh>
    <phoneticPr fontId="5"/>
  </si>
  <si>
    <t>パンプキン</t>
    <phoneticPr fontId="5"/>
  </si>
  <si>
    <t>青ドット</t>
    <rPh sb="0" eb="1">
      <t>アオ</t>
    </rPh>
    <phoneticPr fontId="5"/>
  </si>
  <si>
    <t>FUJI JAPAN</t>
  </si>
  <si>
    <t>FUJI JAPAN</t>
    <phoneticPr fontId="5"/>
  </si>
  <si>
    <t>富士</t>
    <rPh sb="0" eb="2">
      <t>フジ</t>
    </rPh>
    <phoneticPr fontId="5"/>
  </si>
  <si>
    <t>おもち梅</t>
    <rPh sb="3" eb="4">
      <t>ウメ</t>
    </rPh>
    <phoneticPr fontId="5"/>
  </si>
  <si>
    <t>おもち蓬</t>
    <rPh sb="3" eb="4">
      <t>ヨモギ</t>
    </rPh>
    <phoneticPr fontId="5"/>
  </si>
  <si>
    <t>おもち藤</t>
    <rPh sb="3" eb="4">
      <t>フジ</t>
    </rPh>
    <phoneticPr fontId="5"/>
  </si>
  <si>
    <t>カナリア</t>
    <phoneticPr fontId="5"/>
  </si>
  <si>
    <t>みかん</t>
    <phoneticPr fontId="5"/>
  </si>
  <si>
    <t>グリーン</t>
    <phoneticPr fontId="2"/>
  </si>
  <si>
    <t>アカ</t>
    <phoneticPr fontId="2"/>
  </si>
  <si>
    <t>DOT RED</t>
  </si>
  <si>
    <t>DOT RED</t>
    <phoneticPr fontId="5"/>
  </si>
  <si>
    <t>DOT GREEN</t>
  </si>
  <si>
    <t>DOT GREEN</t>
    <phoneticPr fontId="5"/>
  </si>
  <si>
    <t>FOREST</t>
    <phoneticPr fontId="5"/>
  </si>
  <si>
    <t>HIIRAGI</t>
    <phoneticPr fontId="5"/>
  </si>
  <si>
    <t>RED TREE</t>
  </si>
  <si>
    <t>RED TREE</t>
    <phoneticPr fontId="5"/>
  </si>
  <si>
    <t>NAVY STAR</t>
    <phoneticPr fontId="5"/>
  </si>
  <si>
    <t>ボルドー</t>
    <phoneticPr fontId="2"/>
  </si>
  <si>
    <t>コン</t>
    <phoneticPr fontId="2"/>
  </si>
  <si>
    <t>ロンスト花</t>
    <rPh sb="4" eb="5">
      <t>ハナ</t>
    </rPh>
    <phoneticPr fontId="22"/>
  </si>
  <si>
    <t>オレスト花</t>
    <rPh sb="4" eb="5">
      <t>ハナ</t>
    </rPh>
    <phoneticPr fontId="22"/>
  </si>
  <si>
    <t>ミズ</t>
    <phoneticPr fontId="2"/>
  </si>
  <si>
    <t>ピンク</t>
    <phoneticPr fontId="2"/>
  </si>
  <si>
    <t>ー</t>
    <phoneticPr fontId="5"/>
  </si>
  <si>
    <t xml:space="preserve">  POMPOMHAT　SPECIAL</t>
    <phoneticPr fontId="2"/>
  </si>
  <si>
    <t>賀正</t>
    <rPh sb="0" eb="2">
      <t>ガショウ</t>
    </rPh>
    <phoneticPr fontId="2"/>
  </si>
  <si>
    <t>CLOWN COLLAR SPECIAL</t>
    <phoneticPr fontId="2"/>
  </si>
  <si>
    <t>CC-2-16</t>
    <phoneticPr fontId="5"/>
  </si>
  <si>
    <t>ウォーリー</t>
  </si>
  <si>
    <t>ウォーリー</t>
    <phoneticPr fontId="5"/>
  </si>
  <si>
    <t>赤ブロック</t>
    <rPh sb="0" eb="1">
      <t>アカ</t>
    </rPh>
    <phoneticPr fontId="2"/>
  </si>
  <si>
    <t xml:space="preserve">PH-3-18 </t>
  </si>
  <si>
    <t xml:space="preserve">PH-3-18 </t>
    <phoneticPr fontId="2"/>
  </si>
  <si>
    <t>TR-3-18</t>
  </si>
  <si>
    <t>TR-3-18</t>
    <phoneticPr fontId="2"/>
  </si>
  <si>
    <t>F</t>
    <phoneticPr fontId="3"/>
  </si>
  <si>
    <t>TARTAN</t>
    <phoneticPr fontId="5"/>
  </si>
  <si>
    <t>FREE</t>
    <phoneticPr fontId="2"/>
  </si>
  <si>
    <t>PH-4-1９</t>
    <phoneticPr fontId="2"/>
  </si>
  <si>
    <t>PH-4-19</t>
    <phoneticPr fontId="2"/>
  </si>
  <si>
    <t>POM POM HAT-SPE</t>
    <phoneticPr fontId="2"/>
  </si>
  <si>
    <t>PSPE</t>
    <phoneticPr fontId="5"/>
  </si>
  <si>
    <t>L</t>
    <phoneticPr fontId="5"/>
  </si>
  <si>
    <t>POM</t>
    <phoneticPr fontId="2"/>
  </si>
  <si>
    <t>RG</t>
    <phoneticPr fontId="5"/>
  </si>
  <si>
    <t>TOMATO DOT</t>
    <phoneticPr fontId="2"/>
  </si>
  <si>
    <t>POMPOM HAT SPECIAL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</si>
</sst>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_);[Red]\(#,##0\)"/>
    <numFmt numFmtId="178" formatCode="0_);[Red]\(0\)"/>
    <numFmt numFmtId="179" formatCode="0_ "/>
  </numFmts>
  <fonts count="23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メイリオ"/>
      <family val="2"/>
      <charset val="128"/>
      <scheme val="minor"/>
    </font>
    <font>
      <u/>
      <sz val="18"/>
      <color theme="1" tint="4.9989318521683403E-2"/>
      <name val="DNP 秀英丸ゴシック Std L"/>
      <family val="2"/>
      <charset val="128"/>
    </font>
    <font>
      <sz val="11"/>
      <color theme="1" tint="4.9989318521683403E-2"/>
      <name val="DNP 秀英丸ゴシック Std L"/>
      <family val="2"/>
      <charset val="128"/>
    </font>
    <font>
      <sz val="10"/>
      <color theme="1" tint="4.9989318521683403E-2"/>
      <name val="DNP 秀英丸ゴシック Std L"/>
      <family val="2"/>
      <charset val="128"/>
    </font>
    <font>
      <sz val="9"/>
      <color theme="1" tint="4.9989318521683403E-2"/>
      <name val="DNP 秀英丸ゴシック Std L"/>
      <family val="2"/>
      <charset val="128"/>
    </font>
    <font>
      <sz val="8"/>
      <color theme="0" tint="-0.14999847407452621"/>
      <name val="DNP 秀英丸ゴシック Std L"/>
      <family val="2"/>
      <charset val="128"/>
    </font>
    <font>
      <sz val="8"/>
      <color theme="1" tint="4.9989318521683403E-2"/>
      <name val="DNP 秀英丸ゴシック Std L"/>
      <family val="2"/>
      <charset val="128"/>
    </font>
    <font>
      <b/>
      <sz val="14"/>
      <color theme="0" tint="-0.14999847407452621"/>
      <name val="DNP 秀英丸ゴシック Std L"/>
      <family val="2"/>
      <charset val="128"/>
    </font>
    <font>
      <sz val="11"/>
      <color theme="1"/>
      <name val="DNP 秀英丸ゴシック Std L"/>
      <family val="2"/>
      <charset val="128"/>
    </font>
    <font>
      <sz val="10"/>
      <color theme="1"/>
      <name val="DNP 秀英丸ゴシック Std L"/>
      <family val="2"/>
      <charset val="128"/>
    </font>
    <font>
      <sz val="14"/>
      <color theme="1" tint="4.9989318521683403E-2"/>
      <name val="DNP 秀英丸ゴシック Std L"/>
      <family val="2"/>
      <charset val="128"/>
    </font>
    <font>
      <sz val="10"/>
      <name val="DNP 秀英丸ゴシック Std L"/>
      <family val="2"/>
      <charset val="128"/>
    </font>
    <font>
      <b/>
      <sz val="12"/>
      <color theme="0" tint="-0.14999847407452621"/>
      <name val="DNP 秀英丸ゴシック Std L"/>
      <family val="2"/>
      <charset val="128"/>
    </font>
    <font>
      <u/>
      <sz val="8"/>
      <color theme="1" tint="4.9989318521683403E-2"/>
      <name val="DNP 秀英丸ゴシック Std L"/>
      <family val="2"/>
      <charset val="128"/>
    </font>
    <font>
      <sz val="12"/>
      <color theme="1" tint="4.9989318521683403E-2"/>
      <name val="DNP 秀英丸ゴシック Std L"/>
      <family val="2"/>
      <charset val="128"/>
    </font>
    <font>
      <sz val="9"/>
      <name val="DNP 秀英丸ゴシック Std L"/>
      <family val="2"/>
      <charset val="128"/>
    </font>
    <font>
      <sz val="8"/>
      <color theme="1"/>
      <name val="DNP 秀英丸ゴシック Std L"/>
      <family val="2"/>
      <charset val="128"/>
    </font>
    <font>
      <b/>
      <sz val="10"/>
      <color theme="0" tint="-0.14999847407452621"/>
      <name val="DNP 秀英丸ゴシック Std L"/>
      <family val="2"/>
      <charset val="128"/>
    </font>
    <font>
      <sz val="8"/>
      <color theme="0"/>
      <name val="DNP 秀英丸ゴシック Std L"/>
      <family val="2"/>
      <charset val="128"/>
    </font>
    <font>
      <sz val="18"/>
      <color theme="3"/>
      <name val="メイリオ"/>
      <family val="2"/>
      <charset val="128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9802"/>
        <bgColor indexed="64"/>
      </patternFill>
    </fill>
    <fill>
      <patternFill patternType="solid">
        <fgColor rgb="FFB3AA8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2">
    <xf numFmtId="0" fontId="0" fillId="0" borderId="0" xfId="0">
      <alignment vertical="center"/>
    </xf>
    <xf numFmtId="0" fontId="4" fillId="0" borderId="0" xfId="1" applyFont="1" applyAlignment="1">
      <alignment horizont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178" fontId="6" fillId="0" borderId="1" xfId="0" applyNumberFormat="1" applyFont="1" applyBorder="1" applyAlignment="1"/>
    <xf numFmtId="178" fontId="5" fillId="0" borderId="1" xfId="0" applyNumberFormat="1" applyFont="1" applyBorder="1" applyAlignment="1">
      <alignment horizontal="center"/>
    </xf>
    <xf numFmtId="41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2" borderId="0" xfId="1" applyFont="1" applyFill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0" fontId="9" fillId="0" borderId="0" xfId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9" fillId="0" borderId="3" xfId="1" applyFont="1" applyBorder="1" applyAlignment="1">
      <alignment horizontal="center" vertical="center" shrinkToFit="1"/>
    </xf>
    <xf numFmtId="0" fontId="13" fillId="0" borderId="11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9" fillId="0" borderId="6" xfId="1" applyFont="1" applyBorder="1" applyAlignment="1" applyProtection="1">
      <alignment horizontal="center" vertical="center" shrinkToFit="1"/>
      <protection locked="0"/>
    </xf>
    <xf numFmtId="0" fontId="9" fillId="0" borderId="10" xfId="1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>
      <alignment horizontal="center" vertical="center" shrinkToFit="1"/>
    </xf>
    <xf numFmtId="0" fontId="10" fillId="2" borderId="0" xfId="1" applyFont="1" applyFill="1" applyAlignment="1">
      <alignment shrinkToFi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41" fontId="14" fillId="0" borderId="2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shrinkToFit="1"/>
    </xf>
    <xf numFmtId="178" fontId="14" fillId="0" borderId="0" xfId="1" applyNumberFormat="1" applyFont="1" applyAlignment="1">
      <alignment horizontal="center" vertical="center" shrinkToFit="1"/>
    </xf>
    <xf numFmtId="41" fontId="14" fillId="0" borderId="0" xfId="1" applyNumberFormat="1" applyFont="1" applyAlignment="1">
      <alignment horizontal="center" vertical="center"/>
    </xf>
    <xf numFmtId="41" fontId="14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41" fontId="14" fillId="0" borderId="0" xfId="0" applyNumberFormat="1" applyFont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41" fontId="14" fillId="0" borderId="1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4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2" borderId="0" xfId="1" applyFont="1" applyFill="1" applyAlignment="1">
      <alignment horizontal="right" vertical="center" shrinkToFit="1"/>
    </xf>
    <xf numFmtId="3" fontId="8" fillId="2" borderId="0" xfId="0" applyNumberFormat="1" applyFont="1" applyFill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18" fillId="0" borderId="0" xfId="1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1" xfId="1" applyFont="1" applyBorder="1" applyAlignment="1">
      <alignment horizontal="center" shrinkToFit="1"/>
    </xf>
    <xf numFmtId="176" fontId="7" fillId="0" borderId="1" xfId="0" applyNumberFormat="1" applyFont="1" applyBorder="1" applyAlignment="1">
      <alignment horizontal="center" shrinkToFit="1"/>
    </xf>
    <xf numFmtId="41" fontId="7" fillId="0" borderId="1" xfId="1" applyNumberFormat="1" applyFont="1" applyBorder="1" applyAlignment="1">
      <alignment horizontal="center" shrinkToFit="1"/>
    </xf>
    <xf numFmtId="3" fontId="18" fillId="0" borderId="1" xfId="0" applyNumberFormat="1" applyFont="1" applyBorder="1" applyAlignment="1">
      <alignment horizontal="center" shrinkToFit="1"/>
    </xf>
    <xf numFmtId="178" fontId="14" fillId="0" borderId="0" xfId="0" applyNumberFormat="1" applyFo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177" fontId="9" fillId="0" borderId="0" xfId="1" applyNumberFormat="1" applyFont="1" applyAlignment="1">
      <alignment horizontal="center" vertical="center" shrinkToFit="1"/>
    </xf>
    <xf numFmtId="0" fontId="9" fillId="0" borderId="1" xfId="0" applyFont="1" applyBorder="1" applyAlignment="1">
      <alignment horizontal="center" shrinkToFit="1"/>
    </xf>
    <xf numFmtId="0" fontId="11" fillId="0" borderId="0" xfId="0" applyFont="1">
      <alignment vertical="center"/>
    </xf>
    <xf numFmtId="0" fontId="9" fillId="0" borderId="16" xfId="1" applyFont="1" applyBorder="1" applyAlignment="1" applyProtection="1">
      <alignment horizontal="center" vertical="center" shrinkToFit="1"/>
      <protection locked="0"/>
    </xf>
    <xf numFmtId="0" fontId="9" fillId="0" borderId="17" xfId="1" applyFont="1" applyBorder="1" applyAlignment="1" applyProtection="1">
      <alignment horizontal="center" vertical="center" shrinkToFit="1"/>
      <protection locked="0"/>
    </xf>
    <xf numFmtId="0" fontId="9" fillId="0" borderId="8" xfId="1" applyFont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 shrinkToFit="1"/>
    </xf>
    <xf numFmtId="0" fontId="19" fillId="0" borderId="5" xfId="1" applyFont="1" applyBorder="1" applyAlignment="1">
      <alignment horizontal="center" vertical="center" shrinkToFit="1"/>
    </xf>
    <xf numFmtId="0" fontId="19" fillId="0" borderId="6" xfId="1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center" vertical="center" shrinkToFit="1"/>
    </xf>
    <xf numFmtId="0" fontId="10" fillId="2" borderId="0" xfId="1" applyFont="1" applyFill="1" applyAlignment="1">
      <alignment horizontal="left"/>
    </xf>
    <xf numFmtId="0" fontId="7" fillId="0" borderId="0" xfId="0" applyFont="1" applyAlignment="1">
      <alignment horizontal="center" vertical="center"/>
    </xf>
    <xf numFmtId="178" fontId="14" fillId="0" borderId="4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shrinkToFit="1"/>
    </xf>
    <xf numFmtId="41" fontId="14" fillId="0" borderId="4" xfId="0" applyNumberFormat="1" applyFont="1" applyBorder="1">
      <alignment vertical="center"/>
    </xf>
    <xf numFmtId="41" fontId="14" fillId="0" borderId="0" xfId="0" applyNumberFormat="1" applyFont="1">
      <alignment vertical="center"/>
    </xf>
    <xf numFmtId="41" fontId="14" fillId="0" borderId="4" xfId="0" applyNumberFormat="1" applyFont="1" applyBorder="1" applyAlignment="1"/>
    <xf numFmtId="0" fontId="7" fillId="0" borderId="4" xfId="0" applyFont="1" applyBorder="1" applyAlignment="1">
      <alignment horizontal="center" shrinkToFit="1"/>
    </xf>
    <xf numFmtId="0" fontId="9" fillId="4" borderId="5" xfId="1" applyFont="1" applyFill="1" applyBorder="1" applyAlignment="1">
      <alignment horizontal="center" vertical="center" shrinkToFit="1"/>
    </xf>
    <xf numFmtId="0" fontId="21" fillId="2" borderId="5" xfId="1" applyFont="1" applyFill="1" applyBorder="1" applyAlignment="1">
      <alignment horizontal="center" vertical="center" shrinkToFit="1"/>
    </xf>
    <xf numFmtId="0" fontId="9" fillId="5" borderId="5" xfId="1" applyFont="1" applyFill="1" applyBorder="1" applyAlignment="1">
      <alignment horizontal="center" vertical="center" shrinkToFit="1"/>
    </xf>
    <xf numFmtId="178" fontId="14" fillId="0" borderId="0" xfId="0" applyNumberFormat="1" applyFont="1" applyAlignment="1">
      <alignment horizontal="center" vertical="center" shrinkToFit="1"/>
    </xf>
    <xf numFmtId="178" fontId="12" fillId="0" borderId="0" xfId="0" applyNumberFormat="1" applyFont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 shrinkToFit="1"/>
    </xf>
    <xf numFmtId="0" fontId="15" fillId="2" borderId="0" xfId="1" applyFont="1" applyFill="1" applyAlignment="1">
      <alignment horizontal="left" vertical="center"/>
    </xf>
    <xf numFmtId="0" fontId="20" fillId="2" borderId="0" xfId="1" applyFont="1" applyFill="1" applyAlignment="1">
      <alignment vertical="center" shrinkToFit="1"/>
    </xf>
    <xf numFmtId="0" fontId="15" fillId="2" borderId="0" xfId="1" applyFont="1" applyFill="1" applyAlignment="1">
      <alignment vertical="center" shrinkToFit="1"/>
    </xf>
    <xf numFmtId="0" fontId="9" fillId="0" borderId="5" xfId="1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7" fillId="0" borderId="1" xfId="1" applyFont="1" applyBorder="1" applyAlignment="1">
      <alignment shrinkToFit="1"/>
    </xf>
    <xf numFmtId="3" fontId="7" fillId="0" borderId="1" xfId="1" applyNumberFormat="1" applyFont="1" applyBorder="1" applyAlignment="1">
      <alignment wrapText="1" shrinkToFit="1"/>
    </xf>
    <xf numFmtId="0" fontId="9" fillId="0" borderId="5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5" xfId="0" applyFont="1" applyBorder="1">
      <alignment vertical="center"/>
    </xf>
    <xf numFmtId="0" fontId="19" fillId="0" borderId="21" xfId="0" applyFont="1" applyBorder="1" applyAlignment="1">
      <alignment vertical="center" shrinkToFit="1"/>
    </xf>
    <xf numFmtId="0" fontId="14" fillId="3" borderId="0" xfId="1" applyFont="1" applyFill="1" applyAlignment="1">
      <alignment horizontal="center" vertical="center"/>
    </xf>
    <xf numFmtId="41" fontId="14" fillId="3" borderId="0" xfId="1" applyNumberFormat="1" applyFont="1" applyFill="1" applyAlignment="1">
      <alignment horizontal="center" vertical="center" wrapText="1" shrinkToFit="1"/>
    </xf>
    <xf numFmtId="41" fontId="14" fillId="3" borderId="0" xfId="1" applyNumberFormat="1" applyFont="1" applyFill="1" applyAlignment="1">
      <alignment horizontal="center" vertical="center" wrapText="1"/>
    </xf>
    <xf numFmtId="178" fontId="14" fillId="3" borderId="0" xfId="1" applyNumberFormat="1" applyFont="1" applyFill="1" applyAlignment="1">
      <alignment horizontal="center" vertical="center"/>
    </xf>
    <xf numFmtId="0" fontId="7" fillId="0" borderId="1" xfId="0" applyFont="1" applyBorder="1" applyAlignment="1"/>
    <xf numFmtId="0" fontId="21" fillId="6" borderId="5" xfId="1" applyFont="1" applyFill="1" applyBorder="1" applyAlignment="1">
      <alignment horizontal="center" vertical="center" shrinkToFit="1"/>
    </xf>
    <xf numFmtId="0" fontId="9" fillId="7" borderId="5" xfId="1" applyFont="1" applyFill="1" applyBorder="1" applyAlignment="1">
      <alignment horizontal="center" vertical="center" shrinkToFit="1"/>
    </xf>
    <xf numFmtId="0" fontId="21" fillId="8" borderId="5" xfId="1" applyFont="1" applyFill="1" applyBorder="1" applyAlignment="1">
      <alignment horizontal="center" vertical="center" shrinkToFit="1"/>
    </xf>
    <xf numFmtId="0" fontId="21" fillId="9" borderId="5" xfId="1" applyFont="1" applyFill="1" applyBorder="1" applyAlignment="1">
      <alignment horizontal="center" vertical="center" shrinkToFit="1"/>
    </xf>
    <xf numFmtId="0" fontId="9" fillId="10" borderId="5" xfId="1" applyFont="1" applyFill="1" applyBorder="1" applyAlignment="1">
      <alignment horizontal="center" vertical="center" shrinkToFit="1"/>
    </xf>
    <xf numFmtId="0" fontId="9" fillId="11" borderId="5" xfId="1" applyFont="1" applyFill="1" applyBorder="1" applyAlignment="1">
      <alignment horizontal="center" vertical="center" shrinkToFit="1"/>
    </xf>
    <xf numFmtId="0" fontId="9" fillId="12" borderId="17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center" shrinkToFit="1"/>
    </xf>
    <xf numFmtId="0" fontId="9" fillId="0" borderId="8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shrinkToFit="1"/>
    </xf>
    <xf numFmtId="0" fontId="7" fillId="0" borderId="2" xfId="1" applyFont="1" applyBorder="1" applyAlignment="1">
      <alignment shrinkToFit="1"/>
    </xf>
    <xf numFmtId="178" fontId="14" fillId="0" borderId="2" xfId="0" applyNumberFormat="1" applyFont="1" applyBorder="1" applyAlignment="1">
      <alignment horizontal="center" vertical="center"/>
    </xf>
    <xf numFmtId="178" fontId="14" fillId="0" borderId="0" xfId="1" applyNumberFormat="1" applyFont="1" applyAlignment="1">
      <alignment horizontal="center" vertical="center"/>
    </xf>
    <xf numFmtId="178" fontId="14" fillId="0" borderId="1" xfId="1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8" fontId="12" fillId="0" borderId="2" xfId="0" applyNumberFormat="1" applyFont="1" applyBorder="1" applyAlignment="1">
      <alignment horizontal="center" vertical="center"/>
    </xf>
    <xf numFmtId="178" fontId="14" fillId="0" borderId="2" xfId="1" applyNumberFormat="1" applyFont="1" applyBorder="1" applyAlignment="1">
      <alignment horizontal="center" vertical="center"/>
    </xf>
    <xf numFmtId="0" fontId="14" fillId="3" borderId="0" xfId="1" applyFont="1" applyFill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7" fillId="0" borderId="2" xfId="1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14" fillId="0" borderId="0" xfId="1" applyFont="1" applyAlignment="1">
      <alignment horizontal="left" vertical="center" shrinkToFit="1"/>
    </xf>
    <xf numFmtId="0" fontId="14" fillId="0" borderId="1" xfId="1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/>
    </xf>
    <xf numFmtId="0" fontId="14" fillId="0" borderId="2" xfId="1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12" fillId="0" borderId="0" xfId="0" applyFont="1" applyAlignment="1" applyProtection="1">
      <alignment horizontal="left" vertical="center" shrinkToFit="1"/>
      <protection locked="0"/>
    </xf>
    <xf numFmtId="0" fontId="12" fillId="0" borderId="2" xfId="0" applyFont="1" applyBorder="1" applyAlignment="1">
      <alignment horizontal="left" vertical="center" shrinkToFit="1"/>
    </xf>
    <xf numFmtId="0" fontId="12" fillId="0" borderId="1" xfId="0" applyFont="1" applyBorder="1" applyAlignment="1" applyProtection="1">
      <alignment horizontal="left" vertical="center" shrinkToFit="1"/>
      <protection locked="0"/>
    </xf>
    <xf numFmtId="178" fontId="14" fillId="0" borderId="0" xfId="0" applyNumberFormat="1" applyFont="1" applyAlignment="1">
      <alignment horizontal="left" vertical="center"/>
    </xf>
    <xf numFmtId="178" fontId="6" fillId="0" borderId="1" xfId="0" applyNumberFormat="1" applyFont="1" applyBorder="1" applyAlignment="1">
      <alignment horizontal="center" vertical="center" shrinkToFit="1"/>
    </xf>
    <xf numFmtId="179" fontId="12" fillId="0" borderId="0" xfId="0" applyNumberFormat="1" applyFont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9" fillId="13" borderId="6" xfId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1" fontId="6" fillId="0" borderId="0" xfId="0" applyNumberFormat="1" applyFont="1" applyAlignment="1">
      <alignment horizontal="center" vertical="center" shrinkToFit="1"/>
    </xf>
    <xf numFmtId="41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center"/>
    </xf>
    <xf numFmtId="0" fontId="5" fillId="0" borderId="1" xfId="0" applyFont="1" applyBorder="1" applyAlignment="1">
      <alignment horizontal="center"/>
    </xf>
    <xf numFmtId="41" fontId="5" fillId="0" borderId="1" xfId="0" applyNumberFormat="1" applyFont="1" applyBorder="1" applyAlignment="1">
      <alignment horizontal="center"/>
    </xf>
    <xf numFmtId="178" fontId="6" fillId="0" borderId="1" xfId="1" applyNumberFormat="1" applyFont="1" applyBorder="1" applyAlignment="1">
      <alignment horizontal="center" shrinkToFit="1"/>
    </xf>
    <xf numFmtId="41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78" fontId="6" fillId="0" borderId="4" xfId="0" applyNumberFormat="1" applyFont="1" applyBorder="1" applyAlignment="1">
      <alignment horizontal="center"/>
    </xf>
    <xf numFmtId="0" fontId="17" fillId="0" borderId="0" xfId="1" applyFont="1" applyAlignment="1">
      <alignment horizontal="center" vertical="center" shrinkToFit="1"/>
    </xf>
    <xf numFmtId="0" fontId="17" fillId="0" borderId="7" xfId="1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shrinkToFit="1"/>
    </xf>
    <xf numFmtId="0" fontId="9" fillId="0" borderId="0" xfId="1" applyFont="1" applyAlignment="1">
      <alignment horizontal="left" vertical="center" shrinkToFit="1"/>
    </xf>
    <xf numFmtId="0" fontId="15" fillId="2" borderId="0" xfId="1" applyFont="1" applyFill="1" applyAlignment="1">
      <alignment horizontal="center" vertical="center" shrinkToFit="1"/>
    </xf>
    <xf numFmtId="0" fontId="7" fillId="0" borderId="0" xfId="1" applyFont="1" applyAlignment="1">
      <alignment horizontal="center" shrinkToFit="1"/>
    </xf>
  </cellXfs>
  <cellStyles count="2">
    <cellStyle name="標準" xfId="0" builtinId="0"/>
    <cellStyle name="標準 3" xfId="1" xr:uid="{00000000-0005-0000-0000-000001000000}"/>
  </cellStyles>
  <dxfs count="23"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F66CC"/>
      <color rgb="FFB0EE00"/>
      <color rgb="FFB3AA8F"/>
      <color rgb="FFCC0099"/>
      <color rgb="FF3333CC"/>
      <color rgb="FFFE9802"/>
      <color rgb="FF09E5C0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21" Type="http://schemas.openxmlformats.org/officeDocument/2006/relationships/image" Target="../media/image23.png"/><Relationship Id="rId34" Type="http://schemas.openxmlformats.org/officeDocument/2006/relationships/image" Target="../media/image36.png"/><Relationship Id="rId42" Type="http://schemas.openxmlformats.org/officeDocument/2006/relationships/image" Target="../media/image44.png"/><Relationship Id="rId47" Type="http://schemas.openxmlformats.org/officeDocument/2006/relationships/image" Target="../media/image49.png"/><Relationship Id="rId50" Type="http://schemas.openxmlformats.org/officeDocument/2006/relationships/image" Target="../media/image52.png"/><Relationship Id="rId55" Type="http://schemas.openxmlformats.org/officeDocument/2006/relationships/image" Target="../media/image57.png"/><Relationship Id="rId63" Type="http://schemas.openxmlformats.org/officeDocument/2006/relationships/image" Target="../media/image6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41" Type="http://schemas.openxmlformats.org/officeDocument/2006/relationships/image" Target="../media/image43.png"/><Relationship Id="rId54" Type="http://schemas.openxmlformats.org/officeDocument/2006/relationships/image" Target="../media/image56.png"/><Relationship Id="rId62" Type="http://schemas.openxmlformats.org/officeDocument/2006/relationships/image" Target="../media/image6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40" Type="http://schemas.openxmlformats.org/officeDocument/2006/relationships/image" Target="../media/image42.png"/><Relationship Id="rId45" Type="http://schemas.openxmlformats.org/officeDocument/2006/relationships/image" Target="../media/image47.png"/><Relationship Id="rId53" Type="http://schemas.openxmlformats.org/officeDocument/2006/relationships/image" Target="../media/image55.png"/><Relationship Id="rId58" Type="http://schemas.openxmlformats.org/officeDocument/2006/relationships/image" Target="../media/image60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49" Type="http://schemas.openxmlformats.org/officeDocument/2006/relationships/image" Target="../media/image51.png"/><Relationship Id="rId57" Type="http://schemas.openxmlformats.org/officeDocument/2006/relationships/image" Target="../media/image59.png"/><Relationship Id="rId61" Type="http://schemas.openxmlformats.org/officeDocument/2006/relationships/image" Target="../media/image63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4" Type="http://schemas.openxmlformats.org/officeDocument/2006/relationships/image" Target="../media/image46.png"/><Relationship Id="rId52" Type="http://schemas.openxmlformats.org/officeDocument/2006/relationships/image" Target="../media/image54.png"/><Relationship Id="rId60" Type="http://schemas.openxmlformats.org/officeDocument/2006/relationships/image" Target="../media/image62.png"/><Relationship Id="rId65" Type="http://schemas.openxmlformats.org/officeDocument/2006/relationships/image" Target="../media/image6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43" Type="http://schemas.openxmlformats.org/officeDocument/2006/relationships/image" Target="../media/image45.png"/><Relationship Id="rId48" Type="http://schemas.openxmlformats.org/officeDocument/2006/relationships/image" Target="../media/image50.png"/><Relationship Id="rId56" Type="http://schemas.openxmlformats.org/officeDocument/2006/relationships/image" Target="../media/image58.png"/><Relationship Id="rId64" Type="http://schemas.openxmlformats.org/officeDocument/2006/relationships/image" Target="../media/image66.png"/><Relationship Id="rId8" Type="http://schemas.openxmlformats.org/officeDocument/2006/relationships/image" Target="../media/image10.png"/><Relationship Id="rId51" Type="http://schemas.openxmlformats.org/officeDocument/2006/relationships/image" Target="../media/image53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Relationship Id="rId46" Type="http://schemas.openxmlformats.org/officeDocument/2006/relationships/image" Target="../media/image48.png"/><Relationship Id="rId59" Type="http://schemas.openxmlformats.org/officeDocument/2006/relationships/image" Target="../media/image6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1034415</xdr:colOff>
      <xdr:row>27</xdr:row>
      <xdr:rowOff>38100</xdr:rowOff>
    </xdr:from>
    <xdr:to>
      <xdr:col>2</xdr:col>
      <xdr:colOff>769920</xdr:colOff>
      <xdr:row>29</xdr:row>
      <xdr:rowOff>59054</xdr:rowOff>
    </xdr:to>
    <xdr:pic>
      <xdr:nvPicPr>
        <xdr:cNvPr id="2" name="図 1" descr="path100-5-1-0-9-9-2-8-7-9-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9755" y="8290560"/>
          <a:ext cx="89374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198120</xdr:colOff>
      <xdr:row>2</xdr:row>
      <xdr:rowOff>168062</xdr:rowOff>
    </xdr:from>
    <xdr:to>
      <xdr:col>2</xdr:col>
      <xdr:colOff>579120</xdr:colOff>
      <xdr:row>4</xdr:row>
      <xdr:rowOff>521969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369ADAC-8A93-AB2F-2433-07C3C5C69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" y="792902"/>
          <a:ext cx="381000" cy="567267"/>
        </a:xfrm>
        <a:prstGeom prst="rect">
          <a:avLst/>
        </a:prstGeom>
      </xdr:spPr>
    </xdr:pic>
    <xdr:clientData/>
  </xdr:twoCellAnchor>
  <xdr:twoCellAnchor editAs="oneCell">
    <xdr:from>
      <xdr:col>2</xdr:col>
      <xdr:colOff>165110</xdr:colOff>
      <xdr:row>11</xdr:row>
      <xdr:rowOff>39830</xdr:rowOff>
    </xdr:from>
    <xdr:to>
      <xdr:col>2</xdr:col>
      <xdr:colOff>576603</xdr:colOff>
      <xdr:row>11</xdr:row>
      <xdr:rowOff>693612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653458A2-FF50-44C1-CDA7-9A4819BD6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007" y="2891887"/>
          <a:ext cx="411493" cy="653782"/>
        </a:xfrm>
        <a:prstGeom prst="rect">
          <a:avLst/>
        </a:prstGeom>
      </xdr:spPr>
    </xdr:pic>
    <xdr:clientData/>
  </xdr:twoCellAnchor>
  <xdr:twoCellAnchor editAs="oneCell">
    <xdr:from>
      <xdr:col>4</xdr:col>
      <xdr:colOff>125052</xdr:colOff>
      <xdr:row>11</xdr:row>
      <xdr:rowOff>44700</xdr:rowOff>
    </xdr:from>
    <xdr:to>
      <xdr:col>4</xdr:col>
      <xdr:colOff>608452</xdr:colOff>
      <xdr:row>11</xdr:row>
      <xdr:rowOff>710632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5804B294-6BF5-42DD-E7B6-8D18E6F4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2823" y="2896757"/>
          <a:ext cx="483400" cy="665932"/>
        </a:xfrm>
        <a:prstGeom prst="rect">
          <a:avLst/>
        </a:prstGeom>
      </xdr:spPr>
    </xdr:pic>
    <xdr:clientData/>
  </xdr:twoCellAnchor>
  <xdr:twoCellAnchor editAs="oneCell">
    <xdr:from>
      <xdr:col>5</xdr:col>
      <xdr:colOff>187651</xdr:colOff>
      <xdr:row>11</xdr:row>
      <xdr:rowOff>20677</xdr:rowOff>
    </xdr:from>
    <xdr:to>
      <xdr:col>5</xdr:col>
      <xdr:colOff>585905</xdr:colOff>
      <xdr:row>11</xdr:row>
      <xdr:rowOff>693229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69BD628E-742C-B57E-67EC-C9685CA1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4360" y="2872734"/>
          <a:ext cx="398254" cy="672552"/>
        </a:xfrm>
        <a:prstGeom prst="rect">
          <a:avLst/>
        </a:prstGeom>
      </xdr:spPr>
    </xdr:pic>
    <xdr:clientData/>
  </xdr:twoCellAnchor>
  <xdr:twoCellAnchor editAs="oneCell">
    <xdr:from>
      <xdr:col>3</xdr:col>
      <xdr:colOff>172996</xdr:colOff>
      <xdr:row>10</xdr:row>
      <xdr:rowOff>124710</xdr:rowOff>
    </xdr:from>
    <xdr:to>
      <xdr:col>3</xdr:col>
      <xdr:colOff>593374</xdr:colOff>
      <xdr:row>11</xdr:row>
      <xdr:rowOff>690380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D2CAAD9F-ACA1-4BF0-72D1-EA53DB521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30" y="2815659"/>
          <a:ext cx="420378" cy="726778"/>
        </a:xfrm>
        <a:prstGeom prst="rect">
          <a:avLst/>
        </a:prstGeom>
      </xdr:spPr>
    </xdr:pic>
    <xdr:clientData/>
  </xdr:twoCellAnchor>
  <xdr:twoCellAnchor editAs="oneCell">
    <xdr:from>
      <xdr:col>2</xdr:col>
      <xdr:colOff>125738</xdr:colOff>
      <xdr:row>17</xdr:row>
      <xdr:rowOff>62084</xdr:rowOff>
    </xdr:from>
    <xdr:to>
      <xdr:col>2</xdr:col>
      <xdr:colOff>620201</xdr:colOff>
      <xdr:row>17</xdr:row>
      <xdr:rowOff>742434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A63F1782-9F21-8454-7275-47E163901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2447" y="4673273"/>
          <a:ext cx="494463" cy="680350"/>
        </a:xfrm>
        <a:prstGeom prst="rect">
          <a:avLst/>
        </a:prstGeom>
      </xdr:spPr>
    </xdr:pic>
    <xdr:clientData/>
  </xdr:twoCellAnchor>
  <xdr:twoCellAnchor editAs="oneCell">
    <xdr:from>
      <xdr:col>3</xdr:col>
      <xdr:colOff>165689</xdr:colOff>
      <xdr:row>17</xdr:row>
      <xdr:rowOff>79636</xdr:rowOff>
    </xdr:from>
    <xdr:to>
      <xdr:col>3</xdr:col>
      <xdr:colOff>552879</xdr:colOff>
      <xdr:row>17</xdr:row>
      <xdr:rowOff>743391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2DD8AA28-8304-EF94-1007-2A77775EE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220" y="4677912"/>
          <a:ext cx="387190" cy="663755"/>
        </a:xfrm>
        <a:prstGeom prst="rect">
          <a:avLst/>
        </a:prstGeom>
      </xdr:spPr>
    </xdr:pic>
    <xdr:clientData/>
  </xdr:twoCellAnchor>
  <xdr:twoCellAnchor editAs="oneCell">
    <xdr:from>
      <xdr:col>4</xdr:col>
      <xdr:colOff>97529</xdr:colOff>
      <xdr:row>17</xdr:row>
      <xdr:rowOff>61402</xdr:rowOff>
    </xdr:from>
    <xdr:to>
      <xdr:col>4</xdr:col>
      <xdr:colOff>578752</xdr:colOff>
      <xdr:row>17</xdr:row>
      <xdr:rowOff>753902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40FA65B1-7568-3356-172D-EA4BF1E4A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295" y="4659678"/>
          <a:ext cx="481223" cy="692500"/>
        </a:xfrm>
        <a:prstGeom prst="rect">
          <a:avLst/>
        </a:prstGeom>
      </xdr:spPr>
    </xdr:pic>
    <xdr:clientData/>
  </xdr:twoCellAnchor>
  <xdr:twoCellAnchor editAs="oneCell">
    <xdr:from>
      <xdr:col>8</xdr:col>
      <xdr:colOff>130826</xdr:colOff>
      <xdr:row>17</xdr:row>
      <xdr:rowOff>51987</xdr:rowOff>
    </xdr:from>
    <xdr:to>
      <xdr:col>8</xdr:col>
      <xdr:colOff>581038</xdr:colOff>
      <xdr:row>17</xdr:row>
      <xdr:rowOff>740045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7A7AB72A-BD2F-DF59-A00B-757944CA1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6" y="4663176"/>
          <a:ext cx="450212" cy="688058"/>
        </a:xfrm>
        <a:prstGeom prst="rect">
          <a:avLst/>
        </a:prstGeom>
      </xdr:spPr>
    </xdr:pic>
    <xdr:clientData/>
  </xdr:twoCellAnchor>
  <xdr:twoCellAnchor editAs="oneCell">
    <xdr:from>
      <xdr:col>2</xdr:col>
      <xdr:colOff>192228</xdr:colOff>
      <xdr:row>23</xdr:row>
      <xdr:rowOff>69901</xdr:rowOff>
    </xdr:from>
    <xdr:to>
      <xdr:col>2</xdr:col>
      <xdr:colOff>587128</xdr:colOff>
      <xdr:row>23</xdr:row>
      <xdr:rowOff>753517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9F0AD1AF-8A20-CBAD-19D8-30792583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490" y="4671209"/>
          <a:ext cx="394900" cy="683616"/>
        </a:xfrm>
        <a:prstGeom prst="rect">
          <a:avLst/>
        </a:prstGeom>
      </xdr:spPr>
    </xdr:pic>
    <xdr:clientData/>
  </xdr:twoCellAnchor>
  <xdr:twoCellAnchor editAs="oneCell">
    <xdr:from>
      <xdr:col>7</xdr:col>
      <xdr:colOff>164731</xdr:colOff>
      <xdr:row>17</xdr:row>
      <xdr:rowOff>114743</xdr:rowOff>
    </xdr:from>
    <xdr:to>
      <xdr:col>7</xdr:col>
      <xdr:colOff>559429</xdr:colOff>
      <xdr:row>17</xdr:row>
      <xdr:rowOff>781690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61410FAA-8CA1-E581-740E-2B93C45BF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700" y="4716051"/>
          <a:ext cx="394698" cy="666947"/>
        </a:xfrm>
        <a:prstGeom prst="rect">
          <a:avLst/>
        </a:prstGeom>
      </xdr:spPr>
    </xdr:pic>
    <xdr:clientData/>
  </xdr:twoCellAnchor>
  <xdr:twoCellAnchor editAs="oneCell">
    <xdr:from>
      <xdr:col>6</xdr:col>
      <xdr:colOff>201800</xdr:colOff>
      <xdr:row>23</xdr:row>
      <xdr:rowOff>17673</xdr:rowOff>
    </xdr:from>
    <xdr:to>
      <xdr:col>6</xdr:col>
      <xdr:colOff>616647</xdr:colOff>
      <xdr:row>23</xdr:row>
      <xdr:rowOff>695758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C2FC032B-4716-30B1-97AF-7DCB0D508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9523" y="6453642"/>
          <a:ext cx="414847" cy="678085"/>
        </a:xfrm>
        <a:prstGeom prst="rect">
          <a:avLst/>
        </a:prstGeom>
      </xdr:spPr>
    </xdr:pic>
    <xdr:clientData/>
  </xdr:twoCellAnchor>
  <xdr:twoCellAnchor editAs="oneCell">
    <xdr:from>
      <xdr:col>4</xdr:col>
      <xdr:colOff>259238</xdr:colOff>
      <xdr:row>23</xdr:row>
      <xdr:rowOff>55901</xdr:rowOff>
    </xdr:from>
    <xdr:to>
      <xdr:col>4</xdr:col>
      <xdr:colOff>668554</xdr:colOff>
      <xdr:row>23</xdr:row>
      <xdr:rowOff>724010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678FF99C-9E06-F7A9-E8F0-A53AE3EF3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130" y="6491870"/>
          <a:ext cx="409316" cy="668109"/>
        </a:xfrm>
        <a:prstGeom prst="rect">
          <a:avLst/>
        </a:prstGeom>
      </xdr:spPr>
    </xdr:pic>
    <xdr:clientData/>
  </xdr:twoCellAnchor>
  <xdr:twoCellAnchor editAs="oneCell">
    <xdr:from>
      <xdr:col>5</xdr:col>
      <xdr:colOff>252502</xdr:colOff>
      <xdr:row>23</xdr:row>
      <xdr:rowOff>35770</xdr:rowOff>
    </xdr:from>
    <xdr:to>
      <xdr:col>5</xdr:col>
      <xdr:colOff>680588</xdr:colOff>
      <xdr:row>23</xdr:row>
      <xdr:rowOff>747040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4CC57D3D-07AE-E6D3-FF4E-548C2B73E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5810" y="6471739"/>
          <a:ext cx="428086" cy="711270"/>
        </a:xfrm>
        <a:prstGeom prst="rect">
          <a:avLst/>
        </a:prstGeom>
      </xdr:spPr>
    </xdr:pic>
    <xdr:clientData/>
  </xdr:twoCellAnchor>
  <xdr:twoCellAnchor editAs="oneCell">
    <xdr:from>
      <xdr:col>4</xdr:col>
      <xdr:colOff>182464</xdr:colOff>
      <xdr:row>35</xdr:row>
      <xdr:rowOff>80233</xdr:rowOff>
    </xdr:from>
    <xdr:to>
      <xdr:col>4</xdr:col>
      <xdr:colOff>596785</xdr:colOff>
      <xdr:row>35</xdr:row>
      <xdr:rowOff>773747</xdr:rowOff>
    </xdr:to>
    <xdr:pic>
      <xdr:nvPicPr>
        <xdr:cNvPr id="99" name="図 98">
          <a:extLst>
            <a:ext uri="{FF2B5EF4-FFF2-40B4-BE49-F238E27FC236}">
              <a16:creationId xmlns:a16="http://schemas.microsoft.com/office/drawing/2014/main" id="{9E2F78A4-888F-16C6-DD6F-7FEFC0D46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230" y="8346619"/>
          <a:ext cx="414321" cy="693514"/>
        </a:xfrm>
        <a:prstGeom prst="rect">
          <a:avLst/>
        </a:prstGeom>
      </xdr:spPr>
    </xdr:pic>
    <xdr:clientData/>
  </xdr:twoCellAnchor>
  <xdr:twoCellAnchor editAs="oneCell">
    <xdr:from>
      <xdr:col>5</xdr:col>
      <xdr:colOff>171779</xdr:colOff>
      <xdr:row>35</xdr:row>
      <xdr:rowOff>86673</xdr:rowOff>
    </xdr:from>
    <xdr:to>
      <xdr:col>5</xdr:col>
      <xdr:colOff>608226</xdr:colOff>
      <xdr:row>35</xdr:row>
      <xdr:rowOff>764382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76482B8F-0C01-FC3C-0CD0-BBC194F4E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779" y="8353059"/>
          <a:ext cx="436447" cy="677709"/>
        </a:xfrm>
        <a:prstGeom prst="rect">
          <a:avLst/>
        </a:prstGeom>
      </xdr:spPr>
    </xdr:pic>
    <xdr:clientData/>
  </xdr:twoCellAnchor>
  <xdr:twoCellAnchor editAs="oneCell">
    <xdr:from>
      <xdr:col>7</xdr:col>
      <xdr:colOff>138962</xdr:colOff>
      <xdr:row>35</xdr:row>
      <xdr:rowOff>94783</xdr:rowOff>
    </xdr:from>
    <xdr:to>
      <xdr:col>7</xdr:col>
      <xdr:colOff>586471</xdr:colOff>
      <xdr:row>35</xdr:row>
      <xdr:rowOff>773281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D79D4B3D-0792-EAC1-817E-E44C4DC88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9431" y="8361169"/>
          <a:ext cx="447509" cy="678498"/>
        </a:xfrm>
        <a:prstGeom prst="rect">
          <a:avLst/>
        </a:prstGeom>
      </xdr:spPr>
    </xdr:pic>
    <xdr:clientData/>
  </xdr:twoCellAnchor>
  <xdr:twoCellAnchor editAs="oneCell">
    <xdr:from>
      <xdr:col>6</xdr:col>
      <xdr:colOff>170040</xdr:colOff>
      <xdr:row>35</xdr:row>
      <xdr:rowOff>64625</xdr:rowOff>
    </xdr:from>
    <xdr:to>
      <xdr:col>6</xdr:col>
      <xdr:colOff>590418</xdr:colOff>
      <xdr:row>35</xdr:row>
      <xdr:rowOff>757614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FEEDF9B1-5FB6-A121-395B-D9AC0A0A7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4274" y="8331011"/>
          <a:ext cx="420378" cy="692989"/>
        </a:xfrm>
        <a:prstGeom prst="rect">
          <a:avLst/>
        </a:prstGeom>
      </xdr:spPr>
    </xdr:pic>
    <xdr:clientData/>
  </xdr:twoCellAnchor>
  <xdr:twoCellAnchor editAs="oneCell">
    <xdr:from>
      <xdr:col>3</xdr:col>
      <xdr:colOff>117566</xdr:colOff>
      <xdr:row>23</xdr:row>
      <xdr:rowOff>61971</xdr:rowOff>
    </xdr:from>
    <xdr:to>
      <xdr:col>3</xdr:col>
      <xdr:colOff>587830</xdr:colOff>
      <xdr:row>23</xdr:row>
      <xdr:rowOff>783771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6DC8D7AB-4F80-2418-4AB6-7E4D983DC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0023" y="4673160"/>
          <a:ext cx="470264" cy="721800"/>
        </a:xfrm>
        <a:prstGeom prst="rect">
          <a:avLst/>
        </a:prstGeom>
      </xdr:spPr>
    </xdr:pic>
    <xdr:clientData/>
  </xdr:twoCellAnchor>
  <xdr:twoCellAnchor editAs="oneCell">
    <xdr:from>
      <xdr:col>2</xdr:col>
      <xdr:colOff>673472</xdr:colOff>
      <xdr:row>34</xdr:row>
      <xdr:rowOff>28800</xdr:rowOff>
    </xdr:from>
    <xdr:to>
      <xdr:col>4</xdr:col>
      <xdr:colOff>118242</xdr:colOff>
      <xdr:row>35</xdr:row>
      <xdr:rowOff>806566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DE772F4C-3BB6-ED5D-27E7-ACA73300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364" y="9975831"/>
          <a:ext cx="933601" cy="936027"/>
        </a:xfrm>
        <a:prstGeom prst="rect">
          <a:avLst/>
        </a:prstGeom>
      </xdr:spPr>
    </xdr:pic>
    <xdr:clientData/>
  </xdr:twoCellAnchor>
  <xdr:twoCellAnchor editAs="oneCell">
    <xdr:from>
      <xdr:col>1</xdr:col>
      <xdr:colOff>184361</xdr:colOff>
      <xdr:row>34</xdr:row>
      <xdr:rowOff>39336</xdr:rowOff>
    </xdr:from>
    <xdr:to>
      <xdr:col>3</xdr:col>
      <xdr:colOff>100279</xdr:colOff>
      <xdr:row>35</xdr:row>
      <xdr:rowOff>817102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1D1F6F83-C4C2-E494-540F-D1BEADD88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761" y="9986367"/>
          <a:ext cx="935826" cy="936027"/>
        </a:xfrm>
        <a:prstGeom prst="rect">
          <a:avLst/>
        </a:prstGeom>
      </xdr:spPr>
    </xdr:pic>
    <xdr:clientData/>
  </xdr:twoCellAnchor>
  <xdr:twoCellAnchor editAs="oneCell">
    <xdr:from>
      <xdr:col>5</xdr:col>
      <xdr:colOff>607655</xdr:colOff>
      <xdr:row>15</xdr:row>
      <xdr:rowOff>113035</xdr:rowOff>
    </xdr:from>
    <xdr:to>
      <xdr:col>7</xdr:col>
      <xdr:colOff>105103</xdr:colOff>
      <xdr:row>17</xdr:row>
      <xdr:rowOff>787642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290CA8A0-5B95-B299-8A90-6B9FB36B8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793" y="4397820"/>
          <a:ext cx="986279" cy="991130"/>
        </a:xfrm>
        <a:prstGeom prst="rect">
          <a:avLst/>
        </a:prstGeom>
      </xdr:spPr>
    </xdr:pic>
    <xdr:clientData/>
  </xdr:twoCellAnchor>
  <xdr:twoCellAnchor editAs="oneCell">
    <xdr:from>
      <xdr:col>4</xdr:col>
      <xdr:colOff>609906</xdr:colOff>
      <xdr:row>15</xdr:row>
      <xdr:rowOff>113390</xdr:rowOff>
    </xdr:from>
    <xdr:to>
      <xdr:col>6</xdr:col>
      <xdr:colOff>131686</xdr:colOff>
      <xdr:row>17</xdr:row>
      <xdr:rowOff>812328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52A24BF8-5879-93D6-F597-33028868B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7629" y="4398175"/>
          <a:ext cx="1010611" cy="1015461"/>
        </a:xfrm>
        <a:prstGeom prst="rect">
          <a:avLst/>
        </a:prstGeom>
      </xdr:spPr>
    </xdr:pic>
    <xdr:clientData/>
  </xdr:twoCellAnchor>
  <xdr:twoCellAnchor editAs="oneCell">
    <xdr:from>
      <xdr:col>3</xdr:col>
      <xdr:colOff>92347</xdr:colOff>
      <xdr:row>70</xdr:row>
      <xdr:rowOff>205860</xdr:rowOff>
    </xdr:from>
    <xdr:to>
      <xdr:col>3</xdr:col>
      <xdr:colOff>628474</xdr:colOff>
      <xdr:row>70</xdr:row>
      <xdr:rowOff>501277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F553E0D7-E96E-63E6-2E8D-7FCA58098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78" y="15981888"/>
          <a:ext cx="536127" cy="295417"/>
        </a:xfrm>
        <a:prstGeom prst="rect">
          <a:avLst/>
        </a:prstGeom>
      </xdr:spPr>
    </xdr:pic>
    <xdr:clientData/>
  </xdr:twoCellAnchor>
  <xdr:twoCellAnchor editAs="oneCell">
    <xdr:from>
      <xdr:col>4</xdr:col>
      <xdr:colOff>68317</xdr:colOff>
      <xdr:row>70</xdr:row>
      <xdr:rowOff>219630</xdr:rowOff>
    </xdr:from>
    <xdr:to>
      <xdr:col>4</xdr:col>
      <xdr:colOff>596237</xdr:colOff>
      <xdr:row>70</xdr:row>
      <xdr:rowOff>520517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52F40F59-A6AD-1884-6C49-C8AFA517C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083" y="15995658"/>
          <a:ext cx="527920" cy="300887"/>
        </a:xfrm>
        <a:prstGeom prst="rect">
          <a:avLst/>
        </a:prstGeom>
      </xdr:spPr>
    </xdr:pic>
    <xdr:clientData/>
  </xdr:twoCellAnchor>
  <xdr:twoCellAnchor editAs="oneCell">
    <xdr:from>
      <xdr:col>2</xdr:col>
      <xdr:colOff>24125</xdr:colOff>
      <xdr:row>70</xdr:row>
      <xdr:rowOff>197225</xdr:rowOff>
    </xdr:from>
    <xdr:to>
      <xdr:col>2</xdr:col>
      <xdr:colOff>697018</xdr:colOff>
      <xdr:row>70</xdr:row>
      <xdr:rowOff>511789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9C2FA694-D752-EC8F-7816-FC0BFA3D8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22" y="15973253"/>
          <a:ext cx="672893" cy="314564"/>
        </a:xfrm>
        <a:prstGeom prst="rect">
          <a:avLst/>
        </a:prstGeom>
      </xdr:spPr>
    </xdr:pic>
    <xdr:clientData/>
  </xdr:twoCellAnchor>
  <xdr:twoCellAnchor editAs="oneCell">
    <xdr:from>
      <xdr:col>3</xdr:col>
      <xdr:colOff>724933</xdr:colOff>
      <xdr:row>62</xdr:row>
      <xdr:rowOff>18113</xdr:rowOff>
    </xdr:from>
    <xdr:to>
      <xdr:col>4</xdr:col>
      <xdr:colOff>731834</xdr:colOff>
      <xdr:row>63</xdr:row>
      <xdr:rowOff>539508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C983231B-7156-13B2-5093-494943445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8241" y="18481959"/>
          <a:ext cx="751316" cy="755857"/>
        </a:xfrm>
        <a:prstGeom prst="rect">
          <a:avLst/>
        </a:prstGeom>
      </xdr:spPr>
    </xdr:pic>
    <xdr:clientData/>
  </xdr:twoCellAnchor>
  <xdr:twoCellAnchor editAs="oneCell">
    <xdr:from>
      <xdr:col>2</xdr:col>
      <xdr:colOff>718495</xdr:colOff>
      <xdr:row>62</xdr:row>
      <xdr:rowOff>18748</xdr:rowOff>
    </xdr:from>
    <xdr:to>
      <xdr:col>3</xdr:col>
      <xdr:colOff>727213</xdr:colOff>
      <xdr:row>63</xdr:row>
      <xdr:rowOff>540143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id="{6D1D2974-933A-8792-095F-C1ADA655A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7387" y="18482594"/>
          <a:ext cx="753134" cy="755857"/>
        </a:xfrm>
        <a:prstGeom prst="rect">
          <a:avLst/>
        </a:prstGeom>
      </xdr:spPr>
    </xdr:pic>
    <xdr:clientData/>
  </xdr:twoCellAnchor>
  <xdr:twoCellAnchor editAs="oneCell">
    <xdr:from>
      <xdr:col>3</xdr:col>
      <xdr:colOff>122819</xdr:colOff>
      <xdr:row>4</xdr:row>
      <xdr:rowOff>53540</xdr:rowOff>
    </xdr:from>
    <xdr:to>
      <xdr:col>3</xdr:col>
      <xdr:colOff>646387</xdr:colOff>
      <xdr:row>4</xdr:row>
      <xdr:rowOff>471927</xdr:rowOff>
    </xdr:to>
    <xdr:pic>
      <xdr:nvPicPr>
        <xdr:cNvPr id="141" name="図 140">
          <a:extLst>
            <a:ext uri="{FF2B5EF4-FFF2-40B4-BE49-F238E27FC236}">
              <a16:creationId xmlns:a16="http://schemas.microsoft.com/office/drawing/2014/main" id="{73DD751B-AF35-7B87-B928-4A671C0F9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350" y="894368"/>
          <a:ext cx="523568" cy="418387"/>
        </a:xfrm>
        <a:prstGeom prst="rect">
          <a:avLst/>
        </a:prstGeom>
      </xdr:spPr>
    </xdr:pic>
    <xdr:clientData/>
  </xdr:twoCellAnchor>
  <xdr:twoCellAnchor editAs="oneCell">
    <xdr:from>
      <xdr:col>3</xdr:col>
      <xdr:colOff>109275</xdr:colOff>
      <xdr:row>56</xdr:row>
      <xdr:rowOff>82724</xdr:rowOff>
    </xdr:from>
    <xdr:to>
      <xdr:col>3</xdr:col>
      <xdr:colOff>642666</xdr:colOff>
      <xdr:row>56</xdr:row>
      <xdr:rowOff>400023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FDAE1B0D-EF7C-70D0-F0DE-665A10876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4806" y="11859565"/>
          <a:ext cx="533391" cy="317299"/>
        </a:xfrm>
        <a:prstGeom prst="rect">
          <a:avLst/>
        </a:prstGeom>
      </xdr:spPr>
    </xdr:pic>
    <xdr:clientData/>
  </xdr:twoCellAnchor>
  <xdr:twoCellAnchor editAs="oneCell">
    <xdr:from>
      <xdr:col>2</xdr:col>
      <xdr:colOff>82017</xdr:colOff>
      <xdr:row>56</xdr:row>
      <xdr:rowOff>88828</xdr:rowOff>
    </xdr:from>
    <xdr:to>
      <xdr:col>2</xdr:col>
      <xdr:colOff>634556</xdr:colOff>
      <xdr:row>56</xdr:row>
      <xdr:rowOff>449893</xdr:rowOff>
    </xdr:to>
    <xdr:pic>
      <xdr:nvPicPr>
        <xdr:cNvPr id="145" name="図 144">
          <a:extLst>
            <a:ext uri="{FF2B5EF4-FFF2-40B4-BE49-F238E27FC236}">
              <a16:creationId xmlns:a16="http://schemas.microsoft.com/office/drawing/2014/main" id="{96E8F4D3-7AC0-B570-6CDD-FD82E2F53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314" y="11865669"/>
          <a:ext cx="552539" cy="361065"/>
        </a:xfrm>
        <a:prstGeom prst="rect">
          <a:avLst/>
        </a:prstGeom>
      </xdr:spPr>
    </xdr:pic>
    <xdr:clientData/>
  </xdr:twoCellAnchor>
  <xdr:twoCellAnchor editAs="oneCell">
    <xdr:from>
      <xdr:col>4</xdr:col>
      <xdr:colOff>122066</xdr:colOff>
      <xdr:row>56</xdr:row>
      <xdr:rowOff>54491</xdr:rowOff>
    </xdr:from>
    <xdr:to>
      <xdr:col>4</xdr:col>
      <xdr:colOff>680076</xdr:colOff>
      <xdr:row>56</xdr:row>
      <xdr:rowOff>410086</xdr:rowOff>
    </xdr:to>
    <xdr:pic>
      <xdr:nvPicPr>
        <xdr:cNvPr id="147" name="図 146">
          <a:extLst>
            <a:ext uri="{FF2B5EF4-FFF2-40B4-BE49-F238E27FC236}">
              <a16:creationId xmlns:a16="http://schemas.microsoft.com/office/drawing/2014/main" id="{D350467F-64A0-600A-39F6-66D2D3228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832" y="11831332"/>
          <a:ext cx="558010" cy="355595"/>
        </a:xfrm>
        <a:prstGeom prst="rect">
          <a:avLst/>
        </a:prstGeom>
      </xdr:spPr>
    </xdr:pic>
    <xdr:clientData/>
  </xdr:twoCellAnchor>
  <xdr:twoCellAnchor editAs="oneCell">
    <xdr:from>
      <xdr:col>5</xdr:col>
      <xdr:colOff>117229</xdr:colOff>
      <xdr:row>56</xdr:row>
      <xdr:rowOff>68061</xdr:rowOff>
    </xdr:from>
    <xdr:to>
      <xdr:col>5</xdr:col>
      <xdr:colOff>642414</xdr:colOff>
      <xdr:row>56</xdr:row>
      <xdr:rowOff>426390</xdr:rowOff>
    </xdr:to>
    <xdr:pic>
      <xdr:nvPicPr>
        <xdr:cNvPr id="149" name="図 148">
          <a:extLst>
            <a:ext uri="{FF2B5EF4-FFF2-40B4-BE49-F238E27FC236}">
              <a16:creationId xmlns:a16="http://schemas.microsoft.com/office/drawing/2014/main" id="{68815060-FB2A-AB78-568D-38620EEB6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5229" y="11844902"/>
          <a:ext cx="525185" cy="358329"/>
        </a:xfrm>
        <a:prstGeom prst="rect">
          <a:avLst/>
        </a:prstGeom>
      </xdr:spPr>
    </xdr:pic>
    <xdr:clientData/>
  </xdr:twoCellAnchor>
  <xdr:twoCellAnchor editAs="oneCell">
    <xdr:from>
      <xdr:col>5</xdr:col>
      <xdr:colOff>113813</xdr:colOff>
      <xdr:row>63</xdr:row>
      <xdr:rowOff>200057</xdr:rowOff>
    </xdr:from>
    <xdr:to>
      <xdr:col>5</xdr:col>
      <xdr:colOff>617115</xdr:colOff>
      <xdr:row>63</xdr:row>
      <xdr:rowOff>509151</xdr:rowOff>
    </xdr:to>
    <xdr:pic>
      <xdr:nvPicPr>
        <xdr:cNvPr id="151" name="図 150">
          <a:extLst>
            <a:ext uri="{FF2B5EF4-FFF2-40B4-BE49-F238E27FC236}">
              <a16:creationId xmlns:a16="http://schemas.microsoft.com/office/drawing/2014/main" id="{DABA3684-6CC2-8091-28F9-9166A4355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5951" y="18898365"/>
          <a:ext cx="503302" cy="309094"/>
        </a:xfrm>
        <a:prstGeom prst="rect">
          <a:avLst/>
        </a:prstGeom>
      </xdr:spPr>
    </xdr:pic>
    <xdr:clientData/>
  </xdr:twoCellAnchor>
  <xdr:twoCellAnchor editAs="oneCell">
    <xdr:from>
      <xdr:col>2</xdr:col>
      <xdr:colOff>140118</xdr:colOff>
      <xdr:row>63</xdr:row>
      <xdr:rowOff>182504</xdr:rowOff>
    </xdr:from>
    <xdr:to>
      <xdr:col>2</xdr:col>
      <xdr:colOff>659832</xdr:colOff>
      <xdr:row>63</xdr:row>
      <xdr:rowOff>513480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2E4A3B22-1D09-92D7-EA48-579F9231E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010" y="18880812"/>
          <a:ext cx="519714" cy="330976"/>
        </a:xfrm>
        <a:prstGeom prst="rect">
          <a:avLst/>
        </a:prstGeom>
      </xdr:spPr>
    </xdr:pic>
    <xdr:clientData/>
  </xdr:twoCellAnchor>
  <xdr:twoCellAnchor editAs="oneCell">
    <xdr:from>
      <xdr:col>9</xdr:col>
      <xdr:colOff>89009</xdr:colOff>
      <xdr:row>63</xdr:row>
      <xdr:rowOff>195869</xdr:rowOff>
    </xdr:from>
    <xdr:to>
      <xdr:col>9</xdr:col>
      <xdr:colOff>614194</xdr:colOff>
      <xdr:row>63</xdr:row>
      <xdr:rowOff>532316</xdr:rowOff>
    </xdr:to>
    <xdr:pic>
      <xdr:nvPicPr>
        <xdr:cNvPr id="155" name="図 154">
          <a:extLst>
            <a:ext uri="{FF2B5EF4-FFF2-40B4-BE49-F238E27FC236}">
              <a16:creationId xmlns:a16="http://schemas.microsoft.com/office/drawing/2014/main" id="{5043AD63-BBFC-F3FD-B046-EA7B79326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1947" y="13911869"/>
          <a:ext cx="525185" cy="336447"/>
        </a:xfrm>
        <a:prstGeom prst="rect">
          <a:avLst/>
        </a:prstGeom>
      </xdr:spPr>
    </xdr:pic>
    <xdr:clientData/>
  </xdr:twoCellAnchor>
  <xdr:twoCellAnchor editAs="oneCell">
    <xdr:from>
      <xdr:col>7</xdr:col>
      <xdr:colOff>119359</xdr:colOff>
      <xdr:row>63</xdr:row>
      <xdr:rowOff>197908</xdr:rowOff>
    </xdr:from>
    <xdr:to>
      <xdr:col>7</xdr:col>
      <xdr:colOff>660957</xdr:colOff>
      <xdr:row>63</xdr:row>
      <xdr:rowOff>509737</xdr:rowOff>
    </xdr:to>
    <xdr:pic>
      <xdr:nvPicPr>
        <xdr:cNvPr id="157" name="図 156">
          <a:extLst>
            <a:ext uri="{FF2B5EF4-FFF2-40B4-BE49-F238E27FC236}">
              <a16:creationId xmlns:a16="http://schemas.microsoft.com/office/drawing/2014/main" id="{6F917861-9383-3957-5C55-A43B80B76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328" y="18896216"/>
          <a:ext cx="541598" cy="311829"/>
        </a:xfrm>
        <a:prstGeom prst="rect">
          <a:avLst/>
        </a:prstGeom>
      </xdr:spPr>
    </xdr:pic>
    <xdr:clientData/>
  </xdr:twoCellAnchor>
  <xdr:twoCellAnchor editAs="oneCell">
    <xdr:from>
      <xdr:col>8</xdr:col>
      <xdr:colOff>125036</xdr:colOff>
      <xdr:row>56</xdr:row>
      <xdr:rowOff>85960</xdr:rowOff>
    </xdr:from>
    <xdr:to>
      <xdr:col>8</xdr:col>
      <xdr:colOff>642015</xdr:colOff>
      <xdr:row>56</xdr:row>
      <xdr:rowOff>405995</xdr:rowOff>
    </xdr:to>
    <xdr:pic>
      <xdr:nvPicPr>
        <xdr:cNvPr id="159" name="図 158">
          <a:extLst>
            <a:ext uri="{FF2B5EF4-FFF2-40B4-BE49-F238E27FC236}">
              <a16:creationId xmlns:a16="http://schemas.microsoft.com/office/drawing/2014/main" id="{0ECDC7D2-176F-600A-5526-480E32B15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421" y="16838237"/>
          <a:ext cx="516979" cy="320035"/>
        </a:xfrm>
        <a:prstGeom prst="rect">
          <a:avLst/>
        </a:prstGeom>
      </xdr:spPr>
    </xdr:pic>
    <xdr:clientData/>
  </xdr:twoCellAnchor>
  <xdr:twoCellAnchor editAs="oneCell">
    <xdr:from>
      <xdr:col>9</xdr:col>
      <xdr:colOff>120207</xdr:colOff>
      <xdr:row>56</xdr:row>
      <xdr:rowOff>54668</xdr:rowOff>
    </xdr:from>
    <xdr:to>
      <xdr:col>9</xdr:col>
      <xdr:colOff>626245</xdr:colOff>
      <xdr:row>56</xdr:row>
      <xdr:rowOff>410262</xdr:rowOff>
    </xdr:to>
    <xdr:pic>
      <xdr:nvPicPr>
        <xdr:cNvPr id="161" name="図 160">
          <a:extLst>
            <a:ext uri="{FF2B5EF4-FFF2-40B4-BE49-F238E27FC236}">
              <a16:creationId xmlns:a16="http://schemas.microsoft.com/office/drawing/2014/main" id="{ABC90595-0116-B7A4-EF20-6A741A0E2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0007" y="16806945"/>
          <a:ext cx="506038" cy="355594"/>
        </a:xfrm>
        <a:prstGeom prst="rect">
          <a:avLst/>
        </a:prstGeom>
      </xdr:spPr>
    </xdr:pic>
    <xdr:clientData/>
  </xdr:twoCellAnchor>
  <xdr:twoCellAnchor editAs="oneCell">
    <xdr:from>
      <xdr:col>7</xdr:col>
      <xdr:colOff>142470</xdr:colOff>
      <xdr:row>56</xdr:row>
      <xdr:rowOff>111882</xdr:rowOff>
    </xdr:from>
    <xdr:to>
      <xdr:col>7</xdr:col>
      <xdr:colOff>659449</xdr:colOff>
      <xdr:row>56</xdr:row>
      <xdr:rowOff>426446</xdr:rowOff>
    </xdr:to>
    <xdr:pic>
      <xdr:nvPicPr>
        <xdr:cNvPr id="163" name="図 162">
          <a:extLst>
            <a:ext uri="{FF2B5EF4-FFF2-40B4-BE49-F238E27FC236}">
              <a16:creationId xmlns:a16="http://schemas.microsoft.com/office/drawing/2014/main" id="{DFEC58EF-7EF7-1E06-6007-4FCBD2152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3439" y="16864159"/>
          <a:ext cx="516979" cy="314564"/>
        </a:xfrm>
        <a:prstGeom prst="rect">
          <a:avLst/>
        </a:prstGeom>
      </xdr:spPr>
    </xdr:pic>
    <xdr:clientData/>
  </xdr:twoCellAnchor>
  <xdr:twoCellAnchor editAs="oneCell">
    <xdr:from>
      <xdr:col>6</xdr:col>
      <xdr:colOff>27082</xdr:colOff>
      <xdr:row>63</xdr:row>
      <xdr:rowOff>195791</xdr:rowOff>
    </xdr:from>
    <xdr:to>
      <xdr:col>6</xdr:col>
      <xdr:colOff>544061</xdr:colOff>
      <xdr:row>63</xdr:row>
      <xdr:rowOff>521297</xdr:rowOff>
    </xdr:to>
    <xdr:pic>
      <xdr:nvPicPr>
        <xdr:cNvPr id="165" name="図 164">
          <a:extLst>
            <a:ext uri="{FF2B5EF4-FFF2-40B4-BE49-F238E27FC236}">
              <a16:creationId xmlns:a16="http://schemas.microsoft.com/office/drawing/2014/main" id="{FE621BE5-0ADA-B85E-91BF-F04E4E528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3636" y="18894099"/>
          <a:ext cx="516979" cy="325506"/>
        </a:xfrm>
        <a:prstGeom prst="rect">
          <a:avLst/>
        </a:prstGeom>
      </xdr:spPr>
    </xdr:pic>
    <xdr:clientData/>
  </xdr:twoCellAnchor>
  <xdr:twoCellAnchor editAs="oneCell">
    <xdr:from>
      <xdr:col>6</xdr:col>
      <xdr:colOff>123518</xdr:colOff>
      <xdr:row>56</xdr:row>
      <xdr:rowOff>83632</xdr:rowOff>
    </xdr:from>
    <xdr:to>
      <xdr:col>6</xdr:col>
      <xdr:colOff>629556</xdr:colOff>
      <xdr:row>56</xdr:row>
      <xdr:rowOff>384520</xdr:rowOff>
    </xdr:to>
    <xdr:pic>
      <xdr:nvPicPr>
        <xdr:cNvPr id="167" name="図 166">
          <a:extLst>
            <a:ext uri="{FF2B5EF4-FFF2-40B4-BE49-F238E27FC236}">
              <a16:creationId xmlns:a16="http://schemas.microsoft.com/office/drawing/2014/main" id="{19B00FB5-6BB0-702E-91DB-F3F9DA773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072" y="16835909"/>
          <a:ext cx="506038" cy="300888"/>
        </a:xfrm>
        <a:prstGeom prst="rect">
          <a:avLst/>
        </a:prstGeom>
      </xdr:spPr>
    </xdr:pic>
    <xdr:clientData/>
  </xdr:twoCellAnchor>
  <xdr:twoCellAnchor editAs="oneCell">
    <xdr:from>
      <xdr:col>8</xdr:col>
      <xdr:colOff>108388</xdr:colOff>
      <xdr:row>63</xdr:row>
      <xdr:rowOff>249394</xdr:rowOff>
    </xdr:from>
    <xdr:to>
      <xdr:col>8</xdr:col>
      <xdr:colOff>625367</xdr:colOff>
      <xdr:row>63</xdr:row>
      <xdr:rowOff>542075</xdr:rowOff>
    </xdr:to>
    <xdr:pic>
      <xdr:nvPicPr>
        <xdr:cNvPr id="169" name="図 168">
          <a:extLst>
            <a:ext uri="{FF2B5EF4-FFF2-40B4-BE49-F238E27FC236}">
              <a16:creationId xmlns:a16="http://schemas.microsoft.com/office/drawing/2014/main" id="{63E8A2D5-0455-2F7E-141B-5D0A17CDF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5091" y="13965394"/>
          <a:ext cx="516979" cy="292681"/>
        </a:xfrm>
        <a:prstGeom prst="rect">
          <a:avLst/>
        </a:prstGeom>
      </xdr:spPr>
    </xdr:pic>
    <xdr:clientData/>
  </xdr:twoCellAnchor>
  <xdr:oneCellAnchor>
    <xdr:from>
      <xdr:col>2</xdr:col>
      <xdr:colOff>160706</xdr:colOff>
      <xdr:row>46</xdr:row>
      <xdr:rowOff>63547</xdr:rowOff>
    </xdr:from>
    <xdr:ext cx="414547" cy="654795"/>
    <xdr:pic>
      <xdr:nvPicPr>
        <xdr:cNvPr id="191" name="図 190">
          <a:extLst>
            <a:ext uri="{FF2B5EF4-FFF2-40B4-BE49-F238E27FC236}">
              <a16:creationId xmlns:a16="http://schemas.microsoft.com/office/drawing/2014/main" id="{E4ECFACA-E45B-49A5-9368-D016C3FDB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003" y="11856154"/>
          <a:ext cx="414547" cy="654795"/>
        </a:xfrm>
        <a:prstGeom prst="rect">
          <a:avLst/>
        </a:prstGeom>
      </xdr:spPr>
    </xdr:pic>
    <xdr:clientData/>
  </xdr:oneCellAnchor>
  <xdr:oneCellAnchor>
    <xdr:from>
      <xdr:col>4</xdr:col>
      <xdr:colOff>164962</xdr:colOff>
      <xdr:row>46</xdr:row>
      <xdr:rowOff>36443</xdr:rowOff>
    </xdr:from>
    <xdr:ext cx="472987" cy="664018"/>
    <xdr:pic>
      <xdr:nvPicPr>
        <xdr:cNvPr id="195" name="図 194">
          <a:extLst>
            <a:ext uri="{FF2B5EF4-FFF2-40B4-BE49-F238E27FC236}">
              <a16:creationId xmlns:a16="http://schemas.microsoft.com/office/drawing/2014/main" id="{88020FA1-02C5-423D-A43A-D36CE5E3F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728" y="11829050"/>
          <a:ext cx="472987" cy="664018"/>
        </a:xfrm>
        <a:prstGeom prst="rect">
          <a:avLst/>
        </a:prstGeom>
      </xdr:spPr>
    </xdr:pic>
    <xdr:clientData/>
  </xdr:oneCellAnchor>
  <xdr:oneCellAnchor>
    <xdr:from>
      <xdr:col>5</xdr:col>
      <xdr:colOff>154905</xdr:colOff>
      <xdr:row>46</xdr:row>
      <xdr:rowOff>41097</xdr:rowOff>
    </xdr:from>
    <xdr:ext cx="477867" cy="667484"/>
    <xdr:pic>
      <xdr:nvPicPr>
        <xdr:cNvPr id="197" name="図 196">
          <a:extLst>
            <a:ext uri="{FF2B5EF4-FFF2-40B4-BE49-F238E27FC236}">
              <a16:creationId xmlns:a16="http://schemas.microsoft.com/office/drawing/2014/main" id="{F4EEC863-3167-4268-820C-48AF3EB43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2905" y="11833704"/>
          <a:ext cx="477867" cy="667484"/>
        </a:xfrm>
        <a:prstGeom prst="rect">
          <a:avLst/>
        </a:prstGeom>
      </xdr:spPr>
    </xdr:pic>
    <xdr:clientData/>
  </xdr:oneCellAnchor>
  <xdr:oneCellAnchor>
    <xdr:from>
      <xdr:col>3</xdr:col>
      <xdr:colOff>151897</xdr:colOff>
      <xdr:row>45</xdr:row>
      <xdr:rowOff>144001</xdr:rowOff>
    </xdr:from>
    <xdr:ext cx="422255" cy="722047"/>
    <xdr:pic>
      <xdr:nvPicPr>
        <xdr:cNvPr id="198" name="図 197">
          <a:extLst>
            <a:ext uri="{FF2B5EF4-FFF2-40B4-BE49-F238E27FC236}">
              <a16:creationId xmlns:a16="http://schemas.microsoft.com/office/drawing/2014/main" id="{41B2D1BA-B636-4D86-9582-B4058C401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428" y="11778953"/>
          <a:ext cx="422255" cy="722047"/>
        </a:xfrm>
        <a:prstGeom prst="rect">
          <a:avLst/>
        </a:prstGeom>
      </xdr:spPr>
    </xdr:pic>
    <xdr:clientData/>
  </xdr:oneCellAnchor>
  <xdr:twoCellAnchor editAs="oneCell">
    <xdr:from>
      <xdr:col>3</xdr:col>
      <xdr:colOff>73575</xdr:colOff>
      <xdr:row>82</xdr:row>
      <xdr:rowOff>36786</xdr:rowOff>
    </xdr:from>
    <xdr:to>
      <xdr:col>3</xdr:col>
      <xdr:colOff>676218</xdr:colOff>
      <xdr:row>83</xdr:row>
      <xdr:rowOff>8652</xdr:rowOff>
    </xdr:to>
    <xdr:pic>
      <xdr:nvPicPr>
        <xdr:cNvPr id="227" name="図 226">
          <a:extLst>
            <a:ext uri="{FF2B5EF4-FFF2-40B4-BE49-F238E27FC236}">
              <a16:creationId xmlns:a16="http://schemas.microsoft.com/office/drawing/2014/main" id="{1F9B26EB-09F6-DE11-4498-8149333CC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106" y="22775917"/>
          <a:ext cx="602643" cy="518403"/>
        </a:xfrm>
        <a:prstGeom prst="rect">
          <a:avLst/>
        </a:prstGeom>
      </xdr:spPr>
    </xdr:pic>
    <xdr:clientData/>
  </xdr:twoCellAnchor>
  <xdr:twoCellAnchor editAs="oneCell">
    <xdr:from>
      <xdr:col>5</xdr:col>
      <xdr:colOff>65919</xdr:colOff>
      <xdr:row>80</xdr:row>
      <xdr:rowOff>128982</xdr:rowOff>
    </xdr:from>
    <xdr:to>
      <xdr:col>5</xdr:col>
      <xdr:colOff>700963</xdr:colOff>
      <xdr:row>82</xdr:row>
      <xdr:rowOff>545323</xdr:rowOff>
    </xdr:to>
    <xdr:pic>
      <xdr:nvPicPr>
        <xdr:cNvPr id="229" name="図 228">
          <a:extLst>
            <a:ext uri="{FF2B5EF4-FFF2-40B4-BE49-F238E27FC236}">
              <a16:creationId xmlns:a16="http://schemas.microsoft.com/office/drawing/2014/main" id="{A647183D-9305-0683-F634-7BEA092CA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3919" y="22652651"/>
          <a:ext cx="635044" cy="631804"/>
        </a:xfrm>
        <a:prstGeom prst="rect">
          <a:avLst/>
        </a:prstGeom>
      </xdr:spPr>
    </xdr:pic>
    <xdr:clientData/>
  </xdr:twoCellAnchor>
  <xdr:twoCellAnchor editAs="oneCell">
    <xdr:from>
      <xdr:col>2</xdr:col>
      <xdr:colOff>131836</xdr:colOff>
      <xdr:row>80</xdr:row>
      <xdr:rowOff>168623</xdr:rowOff>
    </xdr:from>
    <xdr:to>
      <xdr:col>2</xdr:col>
      <xdr:colOff>685879</xdr:colOff>
      <xdr:row>83</xdr:row>
      <xdr:rowOff>6026</xdr:rowOff>
    </xdr:to>
    <xdr:pic>
      <xdr:nvPicPr>
        <xdr:cNvPr id="231" name="図 230">
          <a:extLst>
            <a:ext uri="{FF2B5EF4-FFF2-40B4-BE49-F238E27FC236}">
              <a16:creationId xmlns:a16="http://schemas.microsoft.com/office/drawing/2014/main" id="{6F42A478-53D7-5C8E-35C3-5E0DD91DA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33" y="22692292"/>
          <a:ext cx="554043" cy="599403"/>
        </a:xfrm>
        <a:prstGeom prst="rect">
          <a:avLst/>
        </a:prstGeom>
      </xdr:spPr>
    </xdr:pic>
    <xdr:clientData/>
  </xdr:twoCellAnchor>
  <xdr:twoCellAnchor editAs="oneCell">
    <xdr:from>
      <xdr:col>4</xdr:col>
      <xdr:colOff>40099</xdr:colOff>
      <xdr:row>80</xdr:row>
      <xdr:rowOff>139946</xdr:rowOff>
    </xdr:from>
    <xdr:to>
      <xdr:col>4</xdr:col>
      <xdr:colOff>675143</xdr:colOff>
      <xdr:row>83</xdr:row>
      <xdr:rowOff>16230</xdr:rowOff>
    </xdr:to>
    <xdr:pic>
      <xdr:nvPicPr>
        <xdr:cNvPr id="233" name="図 232">
          <a:extLst>
            <a:ext uri="{FF2B5EF4-FFF2-40B4-BE49-F238E27FC236}">
              <a16:creationId xmlns:a16="http://schemas.microsoft.com/office/drawing/2014/main" id="{43C31643-DF0A-A83F-5217-A0583CF89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1865" y="22663615"/>
          <a:ext cx="635044" cy="638284"/>
        </a:xfrm>
        <a:prstGeom prst="rect">
          <a:avLst/>
        </a:prstGeom>
      </xdr:spPr>
    </xdr:pic>
    <xdr:clientData/>
  </xdr:twoCellAnchor>
  <xdr:twoCellAnchor editAs="oneCell">
    <xdr:from>
      <xdr:col>7</xdr:col>
      <xdr:colOff>111271</xdr:colOff>
      <xdr:row>80</xdr:row>
      <xdr:rowOff>121781</xdr:rowOff>
    </xdr:from>
    <xdr:to>
      <xdr:col>7</xdr:col>
      <xdr:colOff>704194</xdr:colOff>
      <xdr:row>82</xdr:row>
      <xdr:rowOff>544601</xdr:rowOff>
    </xdr:to>
    <xdr:pic>
      <xdr:nvPicPr>
        <xdr:cNvPr id="235" name="図 234">
          <a:extLst>
            <a:ext uri="{FF2B5EF4-FFF2-40B4-BE49-F238E27FC236}">
              <a16:creationId xmlns:a16="http://schemas.microsoft.com/office/drawing/2014/main" id="{F2FCBF69-66D4-5E4A-C776-FE7A437C0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1740" y="22645450"/>
          <a:ext cx="592923" cy="638283"/>
        </a:xfrm>
        <a:prstGeom prst="rect">
          <a:avLst/>
        </a:prstGeom>
      </xdr:spPr>
    </xdr:pic>
    <xdr:clientData/>
  </xdr:twoCellAnchor>
  <xdr:twoCellAnchor editAs="oneCell">
    <xdr:from>
      <xdr:col>3</xdr:col>
      <xdr:colOff>45807</xdr:colOff>
      <xdr:row>92</xdr:row>
      <xdr:rowOff>192952</xdr:rowOff>
    </xdr:from>
    <xdr:to>
      <xdr:col>3</xdr:col>
      <xdr:colOff>682888</xdr:colOff>
      <xdr:row>93</xdr:row>
      <xdr:rowOff>543580</xdr:rowOff>
    </xdr:to>
    <xdr:pic>
      <xdr:nvPicPr>
        <xdr:cNvPr id="237" name="図 236">
          <a:extLst>
            <a:ext uri="{FF2B5EF4-FFF2-40B4-BE49-F238E27FC236}">
              <a16:creationId xmlns:a16="http://schemas.microsoft.com/office/drawing/2014/main" id="{2C9D2D8A-C03B-07C5-71B6-E3B07155D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338" y="25906511"/>
          <a:ext cx="637081" cy="548027"/>
        </a:xfrm>
        <a:prstGeom prst="rect">
          <a:avLst/>
        </a:prstGeom>
      </xdr:spPr>
    </xdr:pic>
    <xdr:clientData/>
  </xdr:twoCellAnchor>
  <xdr:twoCellAnchor editAs="oneCell">
    <xdr:from>
      <xdr:col>6</xdr:col>
      <xdr:colOff>32899</xdr:colOff>
      <xdr:row>80</xdr:row>
      <xdr:rowOff>127491</xdr:rowOff>
    </xdr:from>
    <xdr:to>
      <xdr:col>6</xdr:col>
      <xdr:colOff>671182</xdr:colOff>
      <xdr:row>83</xdr:row>
      <xdr:rowOff>3774</xdr:rowOff>
    </xdr:to>
    <xdr:pic>
      <xdr:nvPicPr>
        <xdr:cNvPr id="239" name="図 238">
          <a:extLst>
            <a:ext uri="{FF2B5EF4-FFF2-40B4-BE49-F238E27FC236}">
              <a16:creationId xmlns:a16="http://schemas.microsoft.com/office/drawing/2014/main" id="{4ADF48C9-05FE-0D98-6AC9-EF6640ECC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7133" y="22651160"/>
          <a:ext cx="638283" cy="638283"/>
        </a:xfrm>
        <a:prstGeom prst="rect">
          <a:avLst/>
        </a:prstGeom>
      </xdr:spPr>
    </xdr:pic>
    <xdr:clientData/>
  </xdr:twoCellAnchor>
  <xdr:twoCellAnchor editAs="oneCell">
    <xdr:from>
      <xdr:col>2</xdr:col>
      <xdr:colOff>92548</xdr:colOff>
      <xdr:row>91</xdr:row>
      <xdr:rowOff>175847</xdr:rowOff>
    </xdr:from>
    <xdr:to>
      <xdr:col>2</xdr:col>
      <xdr:colOff>678252</xdr:colOff>
      <xdr:row>93</xdr:row>
      <xdr:rowOff>529563</xdr:rowOff>
    </xdr:to>
    <xdr:pic>
      <xdr:nvPicPr>
        <xdr:cNvPr id="241" name="図 240">
          <a:extLst>
            <a:ext uri="{FF2B5EF4-FFF2-40B4-BE49-F238E27FC236}">
              <a16:creationId xmlns:a16="http://schemas.microsoft.com/office/drawing/2014/main" id="{02339CC0-6D8D-1A40-4A82-1D3ECB9B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440" y="27185816"/>
          <a:ext cx="585704" cy="629209"/>
        </a:xfrm>
        <a:prstGeom prst="rect">
          <a:avLst/>
        </a:prstGeom>
      </xdr:spPr>
    </xdr:pic>
    <xdr:clientData/>
  </xdr:twoCellAnchor>
  <xdr:twoCellAnchor editAs="oneCell">
    <xdr:from>
      <xdr:col>9</xdr:col>
      <xdr:colOff>168167</xdr:colOff>
      <xdr:row>82</xdr:row>
      <xdr:rowOff>19302</xdr:rowOff>
    </xdr:from>
    <xdr:to>
      <xdr:col>9</xdr:col>
      <xdr:colOff>662153</xdr:colOff>
      <xdr:row>82</xdr:row>
      <xdr:rowOff>516319</xdr:rowOff>
    </xdr:to>
    <xdr:pic>
      <xdr:nvPicPr>
        <xdr:cNvPr id="243" name="図 242">
          <a:extLst>
            <a:ext uri="{FF2B5EF4-FFF2-40B4-BE49-F238E27FC236}">
              <a16:creationId xmlns:a16="http://schemas.microsoft.com/office/drawing/2014/main" id="{1A05A627-D9D8-4ACB-CA2A-E3A14430A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1105" y="22432612"/>
          <a:ext cx="493986" cy="497017"/>
        </a:xfrm>
        <a:prstGeom prst="rect">
          <a:avLst/>
        </a:prstGeom>
      </xdr:spPr>
    </xdr:pic>
    <xdr:clientData/>
  </xdr:twoCellAnchor>
  <xdr:twoCellAnchor editAs="oneCell">
    <xdr:from>
      <xdr:col>8</xdr:col>
      <xdr:colOff>176277</xdr:colOff>
      <xdr:row>82</xdr:row>
      <xdr:rowOff>9250</xdr:rowOff>
    </xdr:from>
    <xdr:to>
      <xdr:col>8</xdr:col>
      <xdr:colOff>690838</xdr:colOff>
      <xdr:row>83</xdr:row>
      <xdr:rowOff>2528</xdr:rowOff>
    </xdr:to>
    <xdr:pic>
      <xdr:nvPicPr>
        <xdr:cNvPr id="245" name="図 244">
          <a:extLst>
            <a:ext uri="{FF2B5EF4-FFF2-40B4-BE49-F238E27FC236}">
              <a16:creationId xmlns:a16="http://schemas.microsoft.com/office/drawing/2014/main" id="{4059C09C-11E3-D865-3D28-19A2FB39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2980" y="22422560"/>
          <a:ext cx="514561" cy="539815"/>
        </a:xfrm>
        <a:prstGeom prst="rect">
          <a:avLst/>
        </a:prstGeom>
      </xdr:spPr>
    </xdr:pic>
    <xdr:clientData/>
  </xdr:twoCellAnchor>
  <xdr:oneCellAnchor>
    <xdr:from>
      <xdr:col>6</xdr:col>
      <xdr:colOff>174030</xdr:colOff>
      <xdr:row>11</xdr:row>
      <xdr:rowOff>12735</xdr:rowOff>
    </xdr:from>
    <xdr:ext cx="403785" cy="665934"/>
    <xdr:pic>
      <xdr:nvPicPr>
        <xdr:cNvPr id="246" name="図 245">
          <a:extLst>
            <a:ext uri="{FF2B5EF4-FFF2-40B4-BE49-F238E27FC236}">
              <a16:creationId xmlns:a16="http://schemas.microsoft.com/office/drawing/2014/main" id="{89BB5FD7-D7E4-4408-AB1A-85B2E7D98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264" y="2861038"/>
          <a:ext cx="403785" cy="665934"/>
        </a:xfrm>
        <a:prstGeom prst="rect">
          <a:avLst/>
        </a:prstGeom>
      </xdr:spPr>
    </xdr:pic>
    <xdr:clientData/>
  </xdr:oneCellAnchor>
  <xdr:oneCellAnchor>
    <xdr:from>
      <xdr:col>7</xdr:col>
      <xdr:colOff>138467</xdr:colOff>
      <xdr:row>10</xdr:row>
      <xdr:rowOff>152943</xdr:rowOff>
    </xdr:from>
    <xdr:ext cx="422556" cy="692501"/>
    <xdr:pic>
      <xdr:nvPicPr>
        <xdr:cNvPr id="247" name="図 246">
          <a:extLst>
            <a:ext uri="{FF2B5EF4-FFF2-40B4-BE49-F238E27FC236}">
              <a16:creationId xmlns:a16="http://schemas.microsoft.com/office/drawing/2014/main" id="{1B9E2963-8FF6-49D3-99FD-1D9080F40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936" y="2843591"/>
          <a:ext cx="422556" cy="692501"/>
        </a:xfrm>
        <a:prstGeom prst="rect">
          <a:avLst/>
        </a:prstGeom>
      </xdr:spPr>
    </xdr:pic>
    <xdr:clientData/>
  </xdr:oneCellAnchor>
  <xdr:oneCellAnchor>
    <xdr:from>
      <xdr:col>8</xdr:col>
      <xdr:colOff>129621</xdr:colOff>
      <xdr:row>11</xdr:row>
      <xdr:rowOff>12510</xdr:rowOff>
    </xdr:from>
    <xdr:ext cx="477870" cy="702474"/>
    <xdr:pic>
      <xdr:nvPicPr>
        <xdr:cNvPr id="248" name="図 247">
          <a:extLst>
            <a:ext uri="{FF2B5EF4-FFF2-40B4-BE49-F238E27FC236}">
              <a16:creationId xmlns:a16="http://schemas.microsoft.com/office/drawing/2014/main" id="{42169645-85EE-4D31-8EE4-A9CC288FC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6324" y="2860813"/>
          <a:ext cx="477870" cy="702474"/>
        </a:xfrm>
        <a:prstGeom prst="rect">
          <a:avLst/>
        </a:prstGeom>
      </xdr:spPr>
    </xdr:pic>
    <xdr:clientData/>
  </xdr:oneCellAnchor>
  <xdr:oneCellAnchor>
    <xdr:from>
      <xdr:col>3</xdr:col>
      <xdr:colOff>129282</xdr:colOff>
      <xdr:row>29</xdr:row>
      <xdr:rowOff>75770</xdr:rowOff>
    </xdr:from>
    <xdr:ext cx="464103" cy="708806"/>
    <xdr:pic>
      <xdr:nvPicPr>
        <xdr:cNvPr id="253" name="図 252">
          <a:extLst>
            <a:ext uri="{FF2B5EF4-FFF2-40B4-BE49-F238E27FC236}">
              <a16:creationId xmlns:a16="http://schemas.microsoft.com/office/drawing/2014/main" id="{07D47D98-F1E5-4386-A2FD-3AC7AB6A0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3516" y="6508101"/>
          <a:ext cx="464103" cy="708806"/>
        </a:xfrm>
        <a:prstGeom prst="rect">
          <a:avLst/>
        </a:prstGeom>
      </xdr:spPr>
    </xdr:pic>
    <xdr:clientData/>
  </xdr:oneCellAnchor>
  <xdr:oneCellAnchor>
    <xdr:from>
      <xdr:col>4</xdr:col>
      <xdr:colOff>188519</xdr:colOff>
      <xdr:row>29</xdr:row>
      <xdr:rowOff>93940</xdr:rowOff>
    </xdr:from>
    <xdr:ext cx="397729" cy="677985"/>
    <xdr:pic>
      <xdr:nvPicPr>
        <xdr:cNvPr id="254" name="図 253">
          <a:extLst>
            <a:ext uri="{FF2B5EF4-FFF2-40B4-BE49-F238E27FC236}">
              <a16:creationId xmlns:a16="http://schemas.microsoft.com/office/drawing/2014/main" id="{2CE8FEE0-1D39-4239-A234-242E2FD6F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988" y="6526271"/>
          <a:ext cx="397729" cy="677985"/>
        </a:xfrm>
        <a:prstGeom prst="rect">
          <a:avLst/>
        </a:prstGeom>
      </xdr:spPr>
    </xdr:pic>
    <xdr:clientData/>
  </xdr:oneCellAnchor>
  <xdr:oneCellAnchor>
    <xdr:from>
      <xdr:col>5</xdr:col>
      <xdr:colOff>158205</xdr:colOff>
      <xdr:row>29</xdr:row>
      <xdr:rowOff>98014</xdr:rowOff>
    </xdr:from>
    <xdr:ext cx="387190" cy="663755"/>
    <xdr:pic>
      <xdr:nvPicPr>
        <xdr:cNvPr id="255" name="図 254">
          <a:extLst>
            <a:ext uri="{FF2B5EF4-FFF2-40B4-BE49-F238E27FC236}">
              <a16:creationId xmlns:a16="http://schemas.microsoft.com/office/drawing/2014/main" id="{F0C870DC-535E-45F6-8F53-30A788D58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4908" y="6530345"/>
          <a:ext cx="387190" cy="663755"/>
        </a:xfrm>
        <a:prstGeom prst="rect">
          <a:avLst/>
        </a:prstGeom>
      </xdr:spPr>
    </xdr:pic>
    <xdr:clientData/>
  </xdr:oneCellAnchor>
  <xdr:oneCellAnchor>
    <xdr:from>
      <xdr:col>6</xdr:col>
      <xdr:colOff>95280</xdr:colOff>
      <xdr:row>29</xdr:row>
      <xdr:rowOff>71010</xdr:rowOff>
    </xdr:from>
    <xdr:ext cx="464630" cy="682452"/>
    <xdr:pic>
      <xdr:nvPicPr>
        <xdr:cNvPr id="256" name="図 255">
          <a:extLst>
            <a:ext uri="{FF2B5EF4-FFF2-40B4-BE49-F238E27FC236}">
              <a16:creationId xmlns:a16="http://schemas.microsoft.com/office/drawing/2014/main" id="{A0D66ED6-C70D-490C-9EF5-A05AAF5B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8218" y="6503341"/>
          <a:ext cx="464630" cy="682452"/>
        </a:xfrm>
        <a:prstGeom prst="rect">
          <a:avLst/>
        </a:prstGeom>
      </xdr:spPr>
    </xdr:pic>
    <xdr:clientData/>
  </xdr:oneCellAnchor>
  <xdr:oneCellAnchor>
    <xdr:from>
      <xdr:col>1</xdr:col>
      <xdr:colOff>140676</xdr:colOff>
      <xdr:row>28</xdr:row>
      <xdr:rowOff>5863</xdr:rowOff>
    </xdr:from>
    <xdr:ext cx="961242" cy="961242"/>
    <xdr:pic>
      <xdr:nvPicPr>
        <xdr:cNvPr id="257" name="図 256">
          <a:extLst>
            <a:ext uri="{FF2B5EF4-FFF2-40B4-BE49-F238E27FC236}">
              <a16:creationId xmlns:a16="http://schemas.microsoft.com/office/drawing/2014/main" id="{7BB65A7D-57A6-451A-89F5-6F243BEFB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076" y="8118232"/>
          <a:ext cx="961242" cy="961242"/>
        </a:xfrm>
        <a:prstGeom prst="rect">
          <a:avLst/>
        </a:prstGeom>
      </xdr:spPr>
    </xdr:pic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オン">
  <a:themeElements>
    <a:clrScheme name="イオン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イオン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イオン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showGridLines="0" showRuler="0" showWhiteSpace="0" view="pageLayout" zoomScale="85" zoomScaleNormal="100" zoomScalePageLayoutView="85" workbookViewId="0">
      <selection activeCell="O9" sqref="O9"/>
    </sheetView>
  </sheetViews>
  <sheetFormatPr defaultColWidth="9" defaultRowHeight="16.8" x14ac:dyDescent="0.2"/>
  <cols>
    <col min="1" max="1" width="11.6640625" style="4" customWidth="1"/>
    <col min="2" max="2" width="16.5546875" style="4" customWidth="1"/>
    <col min="3" max="3" width="13.88671875" style="4" customWidth="1"/>
    <col min="4" max="4" width="6.6640625" style="4" customWidth="1"/>
    <col min="5" max="8" width="5" style="4" customWidth="1"/>
    <col min="9" max="9" width="16.109375" style="4" customWidth="1"/>
    <col min="10" max="16384" width="9" style="4"/>
  </cols>
  <sheetData>
    <row r="1" spans="1:15" s="3" customFormat="1" ht="29.25" customHeight="1" x14ac:dyDescent="0.65">
      <c r="A1" s="152" t="s">
        <v>14</v>
      </c>
      <c r="B1" s="152"/>
      <c r="C1" s="152"/>
      <c r="D1" s="152"/>
      <c r="E1" s="152"/>
      <c r="F1" s="152"/>
      <c r="G1" s="152"/>
      <c r="H1" s="152"/>
      <c r="I1" s="2"/>
      <c r="J1" s="2"/>
      <c r="K1" s="2"/>
      <c r="L1" s="2"/>
      <c r="M1" s="2"/>
      <c r="N1" s="2"/>
      <c r="O1" s="2"/>
    </row>
    <row r="2" spans="1:15" s="3" customFormat="1" ht="24.75" customHeight="1" x14ac:dyDescent="0.6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</row>
    <row r="3" spans="1:15" ht="16.5" customHeight="1" x14ac:dyDescent="0.2">
      <c r="A3" s="151" t="s">
        <v>35</v>
      </c>
      <c r="B3" s="151"/>
      <c r="C3" s="151"/>
      <c r="D3" s="151"/>
      <c r="E3" s="151"/>
      <c r="F3" s="151"/>
      <c r="G3" s="151"/>
      <c r="H3" s="151"/>
    </row>
    <row r="4" spans="1:15" ht="16.5" customHeight="1" x14ac:dyDescent="0.4">
      <c r="A4" s="151" t="s">
        <v>34</v>
      </c>
      <c r="B4" s="151"/>
      <c r="C4" s="151"/>
      <c r="D4" s="151"/>
      <c r="E4" s="151"/>
      <c r="F4" s="151"/>
      <c r="G4" s="151"/>
      <c r="H4" s="6"/>
    </row>
    <row r="5" spans="1:15" ht="16.5" customHeight="1" x14ac:dyDescent="0.2">
      <c r="A5" s="151" t="s">
        <v>33</v>
      </c>
      <c r="B5" s="151"/>
      <c r="C5" s="151"/>
      <c r="D5" s="151"/>
      <c r="E5" s="151"/>
      <c r="F5" s="151"/>
      <c r="G5" s="151"/>
      <c r="H5" s="151"/>
    </row>
    <row r="6" spans="1:15" x14ac:dyDescent="0.4">
      <c r="A6" s="7"/>
      <c r="B6" s="5"/>
      <c r="C6" s="5"/>
      <c r="D6" s="7" t="s">
        <v>13</v>
      </c>
      <c r="E6" s="153" t="s">
        <v>12</v>
      </c>
      <c r="F6" s="153"/>
      <c r="G6" s="153"/>
      <c r="H6" s="153"/>
    </row>
    <row r="7" spans="1:15" x14ac:dyDescent="0.2">
      <c r="B7" s="8"/>
      <c r="C7" s="8"/>
      <c r="D7" s="49"/>
      <c r="E7" s="8"/>
    </row>
    <row r="8" spans="1:15" ht="32.25" customHeight="1" x14ac:dyDescent="0.2">
      <c r="A8" s="100" t="s">
        <v>161</v>
      </c>
      <c r="B8" s="100" t="s">
        <v>70</v>
      </c>
      <c r="C8" s="100" t="s">
        <v>167</v>
      </c>
      <c r="D8" s="69">
        <f>ORDER!I5</f>
        <v>0</v>
      </c>
      <c r="E8" s="150">
        <f>ORDER!J5</f>
        <v>0</v>
      </c>
      <c r="F8" s="150"/>
      <c r="G8" s="150"/>
      <c r="H8" s="150"/>
    </row>
    <row r="9" spans="1:15" ht="32.25" customHeight="1" x14ac:dyDescent="0.2">
      <c r="A9" s="100" t="s">
        <v>163</v>
      </c>
      <c r="B9" s="100" t="s">
        <v>71</v>
      </c>
      <c r="C9" s="100" t="s">
        <v>167</v>
      </c>
      <c r="D9" s="69">
        <f>ORDER!I6</f>
        <v>0</v>
      </c>
      <c r="E9" s="150">
        <f>ORDER!J6</f>
        <v>0</v>
      </c>
      <c r="F9" s="150"/>
      <c r="G9" s="150"/>
      <c r="H9" s="150"/>
    </row>
    <row r="10" spans="1:15" ht="32.25" customHeight="1" x14ac:dyDescent="0.2">
      <c r="A10" s="100" t="s">
        <v>67</v>
      </c>
      <c r="B10" s="100" t="s">
        <v>46</v>
      </c>
      <c r="C10" s="74" t="s">
        <v>44</v>
      </c>
      <c r="D10" s="69">
        <f>ORDER!I40</f>
        <v>0</v>
      </c>
      <c r="E10" s="149">
        <f>ORDER!J40</f>
        <v>0</v>
      </c>
      <c r="F10" s="149"/>
      <c r="G10" s="149"/>
      <c r="H10" s="149"/>
    </row>
    <row r="11" spans="1:15" ht="32.25" customHeight="1" x14ac:dyDescent="0.2">
      <c r="A11" s="100"/>
      <c r="B11" s="100"/>
      <c r="C11" s="74" t="s">
        <v>45</v>
      </c>
      <c r="D11" s="69">
        <f>ORDER!I41</f>
        <v>0</v>
      </c>
      <c r="E11" s="149">
        <f>ORDER!J41</f>
        <v>0</v>
      </c>
      <c r="F11" s="149"/>
      <c r="G11" s="149"/>
      <c r="H11" s="149"/>
    </row>
    <row r="12" spans="1:15" ht="32.25" customHeight="1" x14ac:dyDescent="0.2">
      <c r="A12" s="100" t="s">
        <v>168</v>
      </c>
      <c r="B12" s="148" t="s">
        <v>176</v>
      </c>
      <c r="C12" s="74" t="s">
        <v>44</v>
      </c>
      <c r="D12" s="69">
        <f>ORDER!I51</f>
        <v>0</v>
      </c>
      <c r="E12" s="149">
        <f>ORDER!J51</f>
        <v>0</v>
      </c>
      <c r="F12" s="149"/>
      <c r="G12" s="149"/>
      <c r="H12" s="149"/>
    </row>
    <row r="13" spans="1:15" ht="32.25" customHeight="1" x14ac:dyDescent="0.2">
      <c r="A13" s="100" t="s">
        <v>69</v>
      </c>
      <c r="B13" s="100" t="s">
        <v>19</v>
      </c>
      <c r="C13" s="74" t="s">
        <v>51</v>
      </c>
      <c r="D13" s="69">
        <f>ORDER!I76</f>
        <v>0</v>
      </c>
      <c r="E13" s="149">
        <f>ORDER!J76</f>
        <v>0</v>
      </c>
      <c r="F13" s="149"/>
      <c r="G13" s="149"/>
      <c r="H13" s="149"/>
    </row>
    <row r="14" spans="1:15" ht="32.25" customHeight="1" x14ac:dyDescent="0.2">
      <c r="A14" s="100"/>
      <c r="B14" s="100"/>
      <c r="C14" s="74" t="s">
        <v>45</v>
      </c>
      <c r="D14" s="69">
        <f>ORDER!I77</f>
        <v>0</v>
      </c>
      <c r="E14" s="149">
        <f>ORDER!J77</f>
        <v>0</v>
      </c>
      <c r="F14" s="149"/>
      <c r="G14" s="149"/>
      <c r="H14" s="149"/>
    </row>
    <row r="15" spans="1:15" ht="32.25" customHeight="1" x14ac:dyDescent="0.2">
      <c r="A15" s="100" t="s">
        <v>66</v>
      </c>
      <c r="B15" s="100" t="s">
        <v>61</v>
      </c>
      <c r="C15" s="74" t="s">
        <v>51</v>
      </c>
      <c r="D15" s="69">
        <f>ORDER!I88</f>
        <v>0</v>
      </c>
      <c r="E15" s="149">
        <f>ORDER!J88</f>
        <v>0</v>
      </c>
      <c r="F15" s="149"/>
      <c r="G15" s="149"/>
      <c r="H15" s="149"/>
    </row>
    <row r="16" spans="1:15" ht="32.25" customHeight="1" x14ac:dyDescent="0.2">
      <c r="A16" s="145" t="s">
        <v>157</v>
      </c>
      <c r="B16" s="144" t="s">
        <v>156</v>
      </c>
      <c r="C16" s="146" t="s">
        <v>51</v>
      </c>
      <c r="D16" s="141">
        <f>ORDER!I98</f>
        <v>0</v>
      </c>
      <c r="E16" s="149">
        <f>ORDER!J98</f>
        <v>0</v>
      </c>
      <c r="F16" s="149"/>
      <c r="G16" s="149"/>
      <c r="H16" s="149"/>
    </row>
    <row r="17" spans="1:8" x14ac:dyDescent="0.2">
      <c r="E17" s="9"/>
      <c r="F17" s="9"/>
      <c r="G17" s="9"/>
      <c r="H17" s="9"/>
    </row>
    <row r="18" spans="1:8" x14ac:dyDescent="0.4">
      <c r="C18" s="10" t="s">
        <v>16</v>
      </c>
      <c r="D18" s="11">
        <f>SUM(D8:D16)</f>
        <v>0</v>
      </c>
    </row>
    <row r="19" spans="1:8" ht="28.5" customHeight="1" x14ac:dyDescent="0.4">
      <c r="D19" s="155" t="s">
        <v>23</v>
      </c>
      <c r="E19" s="155"/>
      <c r="F19" s="154">
        <f>SUM(E8:H16)</f>
        <v>0</v>
      </c>
      <c r="G19" s="154"/>
      <c r="H19" s="154"/>
    </row>
    <row r="20" spans="1:8" ht="28.5" customHeight="1" x14ac:dyDescent="0.4">
      <c r="D20" s="157" t="s">
        <v>0</v>
      </c>
      <c r="E20" s="157"/>
      <c r="F20" s="156">
        <f>F19*0.1</f>
        <v>0</v>
      </c>
      <c r="G20" s="156"/>
      <c r="H20" s="156"/>
    </row>
    <row r="21" spans="1:8" ht="28.5" customHeight="1" x14ac:dyDescent="0.4">
      <c r="D21" s="158" t="s">
        <v>24</v>
      </c>
      <c r="E21" s="158"/>
      <c r="F21" s="156">
        <f>SUM(F19:H20)</f>
        <v>0</v>
      </c>
      <c r="G21" s="156"/>
      <c r="H21" s="156"/>
    </row>
    <row r="22" spans="1:8" x14ac:dyDescent="0.2">
      <c r="F22" s="12"/>
      <c r="G22" s="12"/>
      <c r="H22" s="12"/>
    </row>
    <row r="23" spans="1:8" x14ac:dyDescent="0.2">
      <c r="A23" s="13" t="s">
        <v>32</v>
      </c>
    </row>
    <row r="24" spans="1:8" x14ac:dyDescent="0.2">
      <c r="A24" s="13" t="s">
        <v>36</v>
      </c>
    </row>
  </sheetData>
  <sheetProtection sheet="1" objects="1" scenarios="1"/>
  <mergeCells count="20">
    <mergeCell ref="E16:H16"/>
    <mergeCell ref="F19:H19"/>
    <mergeCell ref="D19:E19"/>
    <mergeCell ref="F20:H20"/>
    <mergeCell ref="F21:H21"/>
    <mergeCell ref="D20:E20"/>
    <mergeCell ref="D21:E21"/>
    <mergeCell ref="A1:H1"/>
    <mergeCell ref="E13:H13"/>
    <mergeCell ref="E10:H10"/>
    <mergeCell ref="E11:H11"/>
    <mergeCell ref="E6:H6"/>
    <mergeCell ref="E15:H15"/>
    <mergeCell ref="E8:H8"/>
    <mergeCell ref="A5:H5"/>
    <mergeCell ref="A4:G4"/>
    <mergeCell ref="A3:H3"/>
    <mergeCell ref="E14:H14"/>
    <mergeCell ref="E9:H9"/>
    <mergeCell ref="E12:H12"/>
  </mergeCells>
  <phoneticPr fontId="2"/>
  <pageMargins left="0.91" right="0.87" top="1.48" bottom="0.74803149606299213" header="1.69" footer="0.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8"/>
  <sheetViews>
    <sheetView showGridLines="0" showRuler="0" showWhiteSpace="0" zoomScale="130" zoomScaleNormal="130" zoomScaleSheetLayoutView="100" zoomScalePageLayoutView="115" workbookViewId="0">
      <selection activeCell="N8" sqref="N8"/>
    </sheetView>
  </sheetViews>
  <sheetFormatPr defaultColWidth="9" defaultRowHeight="19.5" customHeight="1" x14ac:dyDescent="0.2"/>
  <cols>
    <col min="1" max="1" width="7.77734375" style="47" customWidth="1"/>
    <col min="2" max="2" width="4" style="15" customWidth="1"/>
    <col min="3" max="10" width="10.88671875" style="47" customWidth="1"/>
    <col min="11" max="11" width="3.6640625" style="64" customWidth="1"/>
    <col min="12" max="12" width="9.21875" customWidth="1"/>
    <col min="13" max="13" width="11.33203125" style="47" customWidth="1"/>
    <col min="14" max="14" width="5.88671875" style="47" customWidth="1"/>
    <col min="15" max="16384" width="9" style="47"/>
  </cols>
  <sheetData>
    <row r="1" spans="1:14" s="16" customFormat="1" ht="36" customHeight="1" x14ac:dyDescent="0.5">
      <c r="A1" s="73" t="s">
        <v>74</v>
      </c>
      <c r="B1" s="26"/>
      <c r="C1" s="26"/>
      <c r="D1" s="14"/>
      <c r="E1" s="14"/>
      <c r="F1" s="14"/>
      <c r="G1" s="14"/>
      <c r="H1" s="14"/>
      <c r="I1" s="14"/>
      <c r="J1" s="14"/>
    </row>
    <row r="2" spans="1:14" s="17" customFormat="1" ht="13.5" customHeight="1" x14ac:dyDescent="0.2">
      <c r="G2" s="16"/>
      <c r="H2" s="16"/>
      <c r="I2" s="16"/>
      <c r="J2" s="16"/>
      <c r="K2" s="16"/>
      <c r="L2" s="16"/>
    </row>
    <row r="3" spans="1:14" s="17" customFormat="1" ht="16.8" x14ac:dyDescent="0.2">
      <c r="C3" s="18" t="s">
        <v>73</v>
      </c>
      <c r="D3" s="18" t="s">
        <v>71</v>
      </c>
    </row>
    <row r="4" spans="1:14" s="17" customFormat="1" ht="16.8" hidden="1" x14ac:dyDescent="0.35">
      <c r="A4" s="95" t="s">
        <v>63</v>
      </c>
      <c r="C4" s="82" t="s">
        <v>56</v>
      </c>
      <c r="D4" s="82" t="s">
        <v>56</v>
      </c>
      <c r="E4" s="47"/>
      <c r="F4" s="47"/>
      <c r="G4" s="52" t="s">
        <v>26</v>
      </c>
      <c r="H4" s="52" t="s">
        <v>25</v>
      </c>
      <c r="I4" s="53" t="s">
        <v>13</v>
      </c>
      <c r="J4" s="53" t="s">
        <v>27</v>
      </c>
    </row>
    <row r="5" spans="1:14" s="17" customFormat="1" ht="43.5" customHeight="1" thickBot="1" x14ac:dyDescent="0.4">
      <c r="B5" s="94"/>
      <c r="C5" s="21"/>
      <c r="D5" s="21"/>
      <c r="E5" s="54" t="s">
        <v>162</v>
      </c>
      <c r="F5" s="96" t="s">
        <v>70</v>
      </c>
      <c r="G5" s="107">
        <v>2300</v>
      </c>
      <c r="H5" s="107">
        <f>G5*0.6</f>
        <v>1380</v>
      </c>
      <c r="I5" s="107">
        <f>SUM(C6)</f>
        <v>0</v>
      </c>
      <c r="J5" s="97">
        <f>I5*H5</f>
        <v>0</v>
      </c>
    </row>
    <row r="6" spans="1:14" s="17" customFormat="1" ht="21" customHeight="1" thickTop="1" thickBot="1" x14ac:dyDescent="0.4">
      <c r="A6" s="101" t="s">
        <v>10</v>
      </c>
      <c r="B6" s="102"/>
      <c r="C6" s="147"/>
      <c r="D6" s="147"/>
      <c r="E6" s="54" t="s">
        <v>164</v>
      </c>
      <c r="F6" s="96" t="s">
        <v>72</v>
      </c>
      <c r="G6" s="107">
        <v>2700</v>
      </c>
      <c r="H6" s="107">
        <f>G6*0.6</f>
        <v>1620</v>
      </c>
      <c r="I6" s="107">
        <f>SUM(D6)</f>
        <v>0</v>
      </c>
      <c r="J6" s="97">
        <f>I6*H6</f>
        <v>0</v>
      </c>
    </row>
    <row r="7" spans="1:14" ht="16.8" customHeight="1" thickTop="1" x14ac:dyDescent="0.2">
      <c r="B7" s="47"/>
      <c r="K7" s="47"/>
      <c r="L7" s="47"/>
    </row>
    <row r="8" spans="1:14" s="16" customFormat="1" ht="36" customHeight="1" x14ac:dyDescent="0.2">
      <c r="A8" s="87" t="s">
        <v>29</v>
      </c>
      <c r="B8" s="88"/>
      <c r="C8" s="89"/>
      <c r="D8" s="14"/>
      <c r="E8" s="14"/>
      <c r="F8" s="14"/>
      <c r="G8" s="14"/>
      <c r="H8" s="14"/>
      <c r="I8" s="14"/>
      <c r="J8" s="14"/>
    </row>
    <row r="9" spans="1:14" s="16" customFormat="1" ht="16.2" x14ac:dyDescent="0.2">
      <c r="A9" s="47"/>
      <c r="B9" s="15"/>
      <c r="C9" s="48"/>
      <c r="D9" s="48"/>
      <c r="E9" s="48"/>
      <c r="F9" s="48"/>
      <c r="G9" s="48"/>
      <c r="H9" s="48"/>
      <c r="I9" s="48"/>
      <c r="J9" s="48"/>
    </row>
    <row r="10" spans="1:14" ht="12.75" customHeight="1" x14ac:dyDescent="0.2">
      <c r="A10" s="164" t="s">
        <v>18</v>
      </c>
      <c r="B10" s="165"/>
      <c r="C10" s="18" t="s">
        <v>76</v>
      </c>
      <c r="D10" s="59" t="s">
        <v>78</v>
      </c>
      <c r="E10" s="59" t="s">
        <v>80</v>
      </c>
      <c r="F10" s="59" t="s">
        <v>82</v>
      </c>
      <c r="G10" s="59" t="s">
        <v>85</v>
      </c>
      <c r="H10" s="59" t="s">
        <v>86</v>
      </c>
      <c r="I10" s="59" t="s">
        <v>87</v>
      </c>
      <c r="J10" s="48"/>
      <c r="K10" s="16"/>
      <c r="L10" s="16"/>
      <c r="M10" s="16"/>
      <c r="N10" s="16"/>
    </row>
    <row r="11" spans="1:14" ht="12.75" customHeight="1" x14ac:dyDescent="0.2">
      <c r="A11" s="164" t="s">
        <v>37</v>
      </c>
      <c r="B11" s="165"/>
      <c r="C11" s="90" t="s">
        <v>76</v>
      </c>
      <c r="D11" s="91" t="s">
        <v>78</v>
      </c>
      <c r="E11" s="91" t="s">
        <v>79</v>
      </c>
      <c r="F11" s="91" t="s">
        <v>81</v>
      </c>
      <c r="G11" s="61" t="s">
        <v>83</v>
      </c>
      <c r="H11" s="91" t="s">
        <v>91</v>
      </c>
      <c r="I11" s="61" t="s">
        <v>92</v>
      </c>
      <c r="J11" s="48"/>
      <c r="K11" s="16"/>
      <c r="L11" s="16"/>
    </row>
    <row r="12" spans="1:14" ht="58.2" customHeight="1" thickBot="1" x14ac:dyDescent="0.25">
      <c r="A12" s="159">
        <v>1</v>
      </c>
      <c r="B12" s="160"/>
      <c r="C12" s="60"/>
      <c r="D12" s="60"/>
      <c r="E12" s="60"/>
      <c r="F12" s="60"/>
      <c r="G12" s="60"/>
      <c r="H12" s="60"/>
      <c r="I12" s="60"/>
      <c r="J12" s="48"/>
      <c r="K12" s="47"/>
    </row>
    <row r="13" spans="1:14" ht="20.25" customHeight="1" thickTop="1" thickBot="1" x14ac:dyDescent="0.25">
      <c r="A13" s="161" t="s">
        <v>10</v>
      </c>
      <c r="B13" s="22" t="s">
        <v>1</v>
      </c>
      <c r="C13" s="65"/>
      <c r="D13" s="23"/>
      <c r="E13" s="23"/>
      <c r="F13" s="23"/>
      <c r="G13" s="23"/>
      <c r="H13" s="23"/>
      <c r="I13" s="23"/>
      <c r="J13" s="48"/>
      <c r="K13" s="47"/>
      <c r="L13" s="47"/>
    </row>
    <row r="14" spans="1:14" ht="20.25" customHeight="1" thickTop="1" thickBot="1" x14ac:dyDescent="0.25">
      <c r="A14" s="162"/>
      <c r="B14" s="25" t="s">
        <v>52</v>
      </c>
      <c r="C14" s="65"/>
      <c r="D14" s="23"/>
      <c r="E14" s="23"/>
      <c r="F14" s="23"/>
      <c r="G14" s="23"/>
      <c r="H14" s="23"/>
      <c r="I14" s="23"/>
      <c r="J14" s="48"/>
      <c r="K14" s="47"/>
      <c r="L14" s="47"/>
    </row>
    <row r="15" spans="1:14" ht="15" customHeight="1" thickTop="1" x14ac:dyDescent="0.2">
      <c r="K15" s="47"/>
      <c r="L15" s="47"/>
    </row>
    <row r="16" spans="1:14" ht="12.75" customHeight="1" x14ac:dyDescent="0.2">
      <c r="A16" s="164" t="s">
        <v>18</v>
      </c>
      <c r="B16" s="165"/>
      <c r="C16" s="59" t="s">
        <v>95</v>
      </c>
      <c r="D16" s="59" t="s">
        <v>96</v>
      </c>
      <c r="E16" s="59" t="s">
        <v>90</v>
      </c>
      <c r="F16" s="59" t="s">
        <v>99</v>
      </c>
      <c r="G16" s="59" t="s">
        <v>101</v>
      </c>
      <c r="H16" s="59" t="s">
        <v>166</v>
      </c>
      <c r="I16" s="18" t="s">
        <v>88</v>
      </c>
      <c r="K16"/>
      <c r="L16" s="47"/>
    </row>
    <row r="17" spans="1:12" ht="12.75" customHeight="1" x14ac:dyDescent="0.2">
      <c r="A17" s="164" t="s">
        <v>37</v>
      </c>
      <c r="B17" s="165"/>
      <c r="C17" s="61" t="s">
        <v>97</v>
      </c>
      <c r="D17" s="60" t="s">
        <v>84</v>
      </c>
      <c r="E17" s="91" t="s">
        <v>94</v>
      </c>
      <c r="F17" s="91" t="s">
        <v>78</v>
      </c>
      <c r="G17" s="91" t="s">
        <v>76</v>
      </c>
      <c r="H17" s="91" t="s">
        <v>93</v>
      </c>
      <c r="I17" s="91" t="s">
        <v>84</v>
      </c>
      <c r="K17"/>
      <c r="L17" s="47"/>
    </row>
    <row r="18" spans="1:12" ht="64.8" customHeight="1" thickBot="1" x14ac:dyDescent="0.25">
      <c r="A18" s="159">
        <v>2</v>
      </c>
      <c r="B18" s="160"/>
      <c r="C18" s="60"/>
      <c r="D18" s="60"/>
      <c r="E18" s="60"/>
      <c r="F18" s="60"/>
      <c r="G18" s="116"/>
      <c r="H18" s="116"/>
      <c r="I18" s="60"/>
      <c r="K18"/>
      <c r="L18" s="47"/>
    </row>
    <row r="19" spans="1:12" ht="20.25" customHeight="1" thickTop="1" thickBot="1" x14ac:dyDescent="0.25">
      <c r="A19" s="161" t="s">
        <v>10</v>
      </c>
      <c r="B19" s="22" t="s">
        <v>1</v>
      </c>
      <c r="C19" s="65"/>
      <c r="D19" s="23"/>
      <c r="E19" s="23"/>
      <c r="F19" s="23"/>
      <c r="G19" s="23"/>
      <c r="H19" s="23"/>
      <c r="I19" s="23"/>
      <c r="K19" s="47"/>
      <c r="L19" s="47"/>
    </row>
    <row r="20" spans="1:12" ht="20.25" customHeight="1" thickTop="1" thickBot="1" x14ac:dyDescent="0.25">
      <c r="A20" s="162"/>
      <c r="B20" s="25" t="s">
        <v>52</v>
      </c>
      <c r="C20" s="65"/>
      <c r="D20" s="23"/>
      <c r="E20" s="23"/>
      <c r="F20" s="23"/>
      <c r="G20" s="23"/>
      <c r="H20" s="114" t="s">
        <v>153</v>
      </c>
      <c r="I20" s="114" t="s">
        <v>153</v>
      </c>
      <c r="K20" s="47"/>
      <c r="L20" s="47"/>
    </row>
    <row r="21" spans="1:12" ht="15" customHeight="1" thickTop="1" x14ac:dyDescent="0.2">
      <c r="K21" s="47"/>
      <c r="L21" s="47"/>
    </row>
    <row r="22" spans="1:12" ht="12.75" customHeight="1" x14ac:dyDescent="0.2">
      <c r="A22" s="164" t="s">
        <v>18</v>
      </c>
      <c r="B22" s="165"/>
      <c r="C22" s="59" t="s">
        <v>102</v>
      </c>
      <c r="D22" s="59" t="s">
        <v>104</v>
      </c>
      <c r="E22" s="59" t="s">
        <v>106</v>
      </c>
      <c r="F22" s="59" t="s">
        <v>109</v>
      </c>
      <c r="G22" s="59" t="s">
        <v>111</v>
      </c>
      <c r="K22"/>
      <c r="L22" s="47"/>
    </row>
    <row r="23" spans="1:12" ht="12.75" customHeight="1" x14ac:dyDescent="0.2">
      <c r="A23" s="164" t="s">
        <v>37</v>
      </c>
      <c r="B23" s="165"/>
      <c r="C23" s="61" t="s">
        <v>103</v>
      </c>
      <c r="D23" s="61" t="s">
        <v>105</v>
      </c>
      <c r="E23" s="91" t="s">
        <v>107</v>
      </c>
      <c r="F23" s="61" t="s">
        <v>110</v>
      </c>
      <c r="G23" s="60" t="s">
        <v>112</v>
      </c>
      <c r="K23"/>
      <c r="L23" s="47"/>
    </row>
    <row r="24" spans="1:12" ht="64.8" customHeight="1" thickBot="1" x14ac:dyDescent="0.25">
      <c r="A24" s="159">
        <v>3</v>
      </c>
      <c r="B24" s="160"/>
      <c r="C24" s="60"/>
      <c r="D24" s="60"/>
      <c r="E24" s="60"/>
      <c r="F24" s="60"/>
      <c r="G24" s="60"/>
      <c r="K24"/>
      <c r="L24" s="47"/>
    </row>
    <row r="25" spans="1:12" ht="20.25" customHeight="1" thickTop="1" thickBot="1" x14ac:dyDescent="0.25">
      <c r="A25" s="161" t="s">
        <v>10</v>
      </c>
      <c r="B25" s="22" t="s">
        <v>1</v>
      </c>
      <c r="C25" s="23"/>
      <c r="D25" s="23"/>
      <c r="E25" s="23"/>
      <c r="F25" s="23"/>
      <c r="G25" s="23"/>
      <c r="K25" s="47"/>
      <c r="L25" s="47"/>
    </row>
    <row r="26" spans="1:12" ht="20.25" customHeight="1" thickTop="1" thickBot="1" x14ac:dyDescent="0.25">
      <c r="A26" s="162"/>
      <c r="B26" s="25" t="s">
        <v>52</v>
      </c>
      <c r="C26" s="114" t="s">
        <v>153</v>
      </c>
      <c r="D26" s="114" t="s">
        <v>153</v>
      </c>
      <c r="E26" s="114" t="s">
        <v>153</v>
      </c>
      <c r="F26" s="114" t="s">
        <v>153</v>
      </c>
      <c r="G26" s="114" t="s">
        <v>153</v>
      </c>
      <c r="K26" s="47"/>
      <c r="L26" s="47"/>
    </row>
    <row r="27" spans="1:12" ht="15" customHeight="1" thickTop="1" x14ac:dyDescent="0.2">
      <c r="K27" s="47"/>
      <c r="L27" s="47"/>
    </row>
    <row r="28" spans="1:12" ht="12.75" customHeight="1" x14ac:dyDescent="0.2">
      <c r="A28" s="164" t="s">
        <v>18</v>
      </c>
      <c r="B28" s="165"/>
      <c r="C28" s="59" t="s">
        <v>129</v>
      </c>
      <c r="D28" s="59" t="s">
        <v>130</v>
      </c>
      <c r="E28" s="59" t="s">
        <v>131</v>
      </c>
      <c r="F28" s="59" t="s">
        <v>132</v>
      </c>
      <c r="G28" s="59" t="s">
        <v>133</v>
      </c>
      <c r="H28"/>
      <c r="K28" s="47"/>
      <c r="L28" s="47"/>
    </row>
    <row r="29" spans="1:12" ht="12.75" customHeight="1" x14ac:dyDescent="0.2">
      <c r="A29" s="164" t="s">
        <v>37</v>
      </c>
      <c r="B29" s="165"/>
      <c r="C29" s="60" t="s">
        <v>76</v>
      </c>
      <c r="D29" s="60" t="s">
        <v>134</v>
      </c>
      <c r="E29" s="60" t="s">
        <v>135</v>
      </c>
      <c r="F29" s="60" t="s">
        <v>135</v>
      </c>
      <c r="G29" s="60" t="s">
        <v>135</v>
      </c>
      <c r="H29"/>
      <c r="K29" s="47"/>
      <c r="L29" s="47"/>
    </row>
    <row r="30" spans="1:12" ht="64.8" customHeight="1" thickBot="1" x14ac:dyDescent="0.25">
      <c r="A30" s="159">
        <v>3</v>
      </c>
      <c r="B30" s="160"/>
      <c r="C30" s="60"/>
      <c r="D30" s="60"/>
      <c r="E30" s="60"/>
      <c r="F30" s="60"/>
      <c r="G30" s="60"/>
      <c r="H30"/>
      <c r="K30" s="47"/>
      <c r="L30" s="47"/>
    </row>
    <row r="31" spans="1:12" ht="20.25" customHeight="1" thickTop="1" thickBot="1" x14ac:dyDescent="0.25">
      <c r="A31" s="161" t="s">
        <v>10</v>
      </c>
      <c r="B31" s="22" t="s">
        <v>1</v>
      </c>
      <c r="C31" s="23"/>
      <c r="D31" s="23"/>
      <c r="E31" s="23"/>
      <c r="F31" s="23"/>
      <c r="G31" s="23"/>
      <c r="K31" s="47"/>
      <c r="L31" s="47"/>
    </row>
    <row r="32" spans="1:12" ht="20.25" customHeight="1" thickTop="1" thickBot="1" x14ac:dyDescent="0.25">
      <c r="A32" s="162"/>
      <c r="B32" s="25" t="s">
        <v>52</v>
      </c>
      <c r="C32" s="23"/>
      <c r="D32" s="23"/>
      <c r="E32" s="23"/>
      <c r="F32" s="23"/>
      <c r="G32" s="114" t="s">
        <v>153</v>
      </c>
      <c r="K32" s="47"/>
      <c r="L32" s="47"/>
    </row>
    <row r="33" spans="1:14" ht="15" customHeight="1" thickTop="1" x14ac:dyDescent="0.2">
      <c r="K33" s="47"/>
      <c r="L33" s="47"/>
    </row>
    <row r="34" spans="1:14" ht="12.75" customHeight="1" x14ac:dyDescent="0.2">
      <c r="A34" s="164" t="s">
        <v>18</v>
      </c>
      <c r="B34" s="165"/>
      <c r="C34" s="59" t="s">
        <v>113</v>
      </c>
      <c r="D34" s="59" t="s">
        <v>117</v>
      </c>
      <c r="E34" s="59" t="s">
        <v>119</v>
      </c>
      <c r="F34" s="59" t="s">
        <v>120</v>
      </c>
      <c r="G34" s="59" t="s">
        <v>122</v>
      </c>
      <c r="H34" s="59" t="s">
        <v>124</v>
      </c>
      <c r="K34"/>
      <c r="L34" s="47"/>
    </row>
    <row r="35" spans="1:14" ht="12.75" customHeight="1" x14ac:dyDescent="0.2">
      <c r="A35" s="164" t="s">
        <v>37</v>
      </c>
      <c r="B35" s="165"/>
      <c r="C35" s="91" t="s">
        <v>114</v>
      </c>
      <c r="D35" s="61" t="s">
        <v>115</v>
      </c>
      <c r="E35" s="60" t="s">
        <v>125</v>
      </c>
      <c r="F35" s="60" t="s">
        <v>126</v>
      </c>
      <c r="G35" s="60" t="s">
        <v>127</v>
      </c>
      <c r="H35" s="60" t="s">
        <v>126</v>
      </c>
      <c r="K35"/>
      <c r="L35" s="47"/>
    </row>
    <row r="36" spans="1:14" ht="64.8" customHeight="1" thickBot="1" x14ac:dyDescent="0.25">
      <c r="A36" s="159">
        <v>3</v>
      </c>
      <c r="B36" s="160"/>
      <c r="C36" s="60"/>
      <c r="D36" s="60"/>
      <c r="E36" s="60"/>
      <c r="F36" s="60"/>
      <c r="G36" s="60"/>
      <c r="H36" s="60"/>
      <c r="K36"/>
      <c r="L36" s="47"/>
    </row>
    <row r="37" spans="1:14" ht="20.25" customHeight="1" thickTop="1" thickBot="1" x14ac:dyDescent="0.25">
      <c r="A37" s="161" t="s">
        <v>10</v>
      </c>
      <c r="B37" s="22" t="s">
        <v>1</v>
      </c>
      <c r="C37" s="23"/>
      <c r="D37" s="23"/>
      <c r="E37" s="23"/>
      <c r="F37" s="23"/>
      <c r="G37" s="23"/>
      <c r="H37" s="23"/>
      <c r="K37" s="47"/>
      <c r="L37" s="47"/>
    </row>
    <row r="38" spans="1:14" ht="20.25" customHeight="1" thickTop="1" thickBot="1" x14ac:dyDescent="0.25">
      <c r="A38" s="162"/>
      <c r="B38" s="25" t="s">
        <v>52</v>
      </c>
      <c r="C38" s="23"/>
      <c r="D38" s="23"/>
      <c r="E38" s="23"/>
      <c r="F38" s="23"/>
      <c r="G38" s="23"/>
      <c r="H38" s="23"/>
      <c r="K38" s="47"/>
      <c r="L38" s="47"/>
    </row>
    <row r="39" spans="1:14" ht="25.8" customHeight="1" thickTop="1" x14ac:dyDescent="0.35">
      <c r="E39" s="51"/>
      <c r="F39" s="51"/>
      <c r="G39" s="52" t="s">
        <v>26</v>
      </c>
      <c r="H39" s="52" t="s">
        <v>25</v>
      </c>
      <c r="I39" s="53" t="s">
        <v>13</v>
      </c>
      <c r="J39" s="53" t="s">
        <v>27</v>
      </c>
      <c r="K39" s="62"/>
      <c r="L39" s="47"/>
    </row>
    <row r="40" spans="1:14" ht="25.8" customHeight="1" x14ac:dyDescent="0.35">
      <c r="D40" s="54" t="s">
        <v>9</v>
      </c>
      <c r="E40" s="168" t="s">
        <v>39</v>
      </c>
      <c r="F40" s="168"/>
      <c r="G40" s="57">
        <v>2300</v>
      </c>
      <c r="H40" s="57">
        <f>G40*0.6</f>
        <v>1380</v>
      </c>
      <c r="I40" s="63">
        <f>SUM(C13:I13)+SUM(C19:I19)+SUM(C25:G25)+SUM(C31:G31)+SUM(C37:H37)</f>
        <v>0</v>
      </c>
      <c r="J40" s="56">
        <f>H40*I40</f>
        <v>0</v>
      </c>
      <c r="K40" s="47"/>
      <c r="L40" s="47"/>
    </row>
    <row r="41" spans="1:14" ht="25.8" customHeight="1" x14ac:dyDescent="0.35">
      <c r="D41" s="54" t="s">
        <v>9</v>
      </c>
      <c r="E41" s="168" t="s">
        <v>40</v>
      </c>
      <c r="F41" s="168"/>
      <c r="G41" s="57">
        <v>2500</v>
      </c>
      <c r="H41" s="57">
        <f>G41*0.6</f>
        <v>1500</v>
      </c>
      <c r="I41" s="63">
        <f>SUM(C14:I14)+SUM(C20:I20)+SUM(C26:G26)+SUM(C32:G32)+SUM(C38:H38)</f>
        <v>0</v>
      </c>
      <c r="J41" s="56">
        <f>I41*H41</f>
        <v>0</v>
      </c>
      <c r="K41" s="47"/>
      <c r="L41" s="47"/>
    </row>
    <row r="42" spans="1:14" ht="19.5" customHeight="1" x14ac:dyDescent="0.2">
      <c r="C42" s="169"/>
      <c r="D42" s="169"/>
      <c r="E42" s="169"/>
      <c r="F42" s="169"/>
      <c r="G42" s="169"/>
      <c r="H42" s="169"/>
      <c r="I42" s="169"/>
      <c r="J42" s="169"/>
      <c r="K42" s="47"/>
      <c r="L42" s="47"/>
    </row>
    <row r="43" spans="1:14" s="16" customFormat="1" ht="36" customHeight="1" x14ac:dyDescent="0.2">
      <c r="A43" s="87" t="s">
        <v>154</v>
      </c>
      <c r="B43" s="88"/>
      <c r="C43" s="89"/>
      <c r="D43" s="14"/>
      <c r="E43" s="14"/>
      <c r="F43" s="14"/>
      <c r="G43" s="14"/>
      <c r="H43" s="14"/>
      <c r="I43" s="14"/>
      <c r="J43" s="14"/>
    </row>
    <row r="44" spans="1:14" s="16" customFormat="1" ht="16.2" x14ac:dyDescent="0.2">
      <c r="A44" s="47"/>
      <c r="B44" s="15"/>
      <c r="C44" s="48"/>
      <c r="D44" s="48"/>
      <c r="E44" s="48"/>
      <c r="F44" s="48"/>
      <c r="G44" s="48"/>
      <c r="H44" s="48"/>
      <c r="I44" s="48"/>
      <c r="J44" s="48"/>
    </row>
    <row r="45" spans="1:14" ht="12.75" customHeight="1" x14ac:dyDescent="0.2">
      <c r="A45" s="164" t="s">
        <v>18</v>
      </c>
      <c r="B45" s="165"/>
      <c r="C45" s="18" t="s">
        <v>76</v>
      </c>
      <c r="D45" s="59" t="s">
        <v>78</v>
      </c>
      <c r="E45" s="59" t="s">
        <v>80</v>
      </c>
      <c r="F45" s="59" t="s">
        <v>82</v>
      </c>
      <c r="G45" s="48"/>
      <c r="H45" s="48"/>
      <c r="I45" s="48"/>
      <c r="J45" s="48"/>
      <c r="K45" s="16"/>
      <c r="L45" s="16"/>
      <c r="M45" s="16"/>
      <c r="N45" s="16"/>
    </row>
    <row r="46" spans="1:14" ht="12.75" customHeight="1" x14ac:dyDescent="0.2">
      <c r="A46" s="164" t="s">
        <v>37</v>
      </c>
      <c r="B46" s="165"/>
      <c r="C46" s="90" t="s">
        <v>76</v>
      </c>
      <c r="D46" s="91" t="s">
        <v>78</v>
      </c>
      <c r="E46" s="91" t="s">
        <v>79</v>
      </c>
      <c r="F46" s="91" t="s">
        <v>81</v>
      </c>
      <c r="G46" s="48"/>
      <c r="H46" s="48"/>
      <c r="I46" s="48"/>
      <c r="J46" s="48"/>
      <c r="K46" s="16"/>
      <c r="L46" s="16"/>
      <c r="M46" s="16"/>
      <c r="N46" s="16"/>
    </row>
    <row r="47" spans="1:14" ht="58.2" customHeight="1" thickBot="1" x14ac:dyDescent="0.25">
      <c r="A47" s="159">
        <v>1</v>
      </c>
      <c r="B47" s="160"/>
      <c r="C47" s="60"/>
      <c r="D47" s="60"/>
      <c r="E47" s="60"/>
      <c r="F47" s="60"/>
      <c r="G47" s="48"/>
      <c r="H47" s="48"/>
      <c r="I47" s="48"/>
      <c r="J47" s="48"/>
      <c r="K47" s="47"/>
    </row>
    <row r="48" spans="1:14" ht="20.25" customHeight="1" thickTop="1" thickBot="1" x14ac:dyDescent="0.25">
      <c r="A48" s="161" t="s">
        <v>10</v>
      </c>
      <c r="B48" s="22" t="s">
        <v>1</v>
      </c>
      <c r="C48" s="65"/>
      <c r="D48" s="23"/>
      <c r="E48" s="23"/>
      <c r="F48" s="23"/>
      <c r="G48" s="48"/>
      <c r="H48" s="48"/>
      <c r="I48" s="48"/>
      <c r="J48" s="48"/>
      <c r="K48" s="47"/>
      <c r="L48" s="47"/>
    </row>
    <row r="49" spans="1:12" ht="20.25" customHeight="1" thickTop="1" thickBot="1" x14ac:dyDescent="0.25">
      <c r="A49" s="162"/>
      <c r="B49" s="25" t="s">
        <v>52</v>
      </c>
      <c r="C49" s="114" t="s">
        <v>153</v>
      </c>
      <c r="D49" s="114" t="s">
        <v>153</v>
      </c>
      <c r="E49" s="114" t="s">
        <v>153</v>
      </c>
      <c r="F49" s="114" t="s">
        <v>153</v>
      </c>
      <c r="G49" s="48"/>
      <c r="H49" s="48"/>
      <c r="I49" s="48"/>
      <c r="J49" s="48"/>
      <c r="K49" s="47"/>
      <c r="L49" s="47"/>
    </row>
    <row r="50" spans="1:12" ht="25.8" customHeight="1" thickTop="1" x14ac:dyDescent="0.35">
      <c r="E50" s="51"/>
      <c r="F50" s="51"/>
      <c r="G50" s="52" t="s">
        <v>26</v>
      </c>
      <c r="H50" s="52" t="s">
        <v>25</v>
      </c>
      <c r="I50" s="53" t="s">
        <v>13</v>
      </c>
      <c r="J50" s="53" t="s">
        <v>27</v>
      </c>
      <c r="K50" s="62"/>
      <c r="L50" s="47"/>
    </row>
    <row r="51" spans="1:12" ht="25.8" customHeight="1" x14ac:dyDescent="0.35">
      <c r="D51" s="54" t="s">
        <v>169</v>
      </c>
      <c r="E51" s="168" t="s">
        <v>170</v>
      </c>
      <c r="F51" s="168"/>
      <c r="G51" s="57">
        <v>2800</v>
      </c>
      <c r="H51" s="57">
        <f>G51*0.6</f>
        <v>1680</v>
      </c>
      <c r="I51" s="63">
        <f>SUM(C48:J48)</f>
        <v>0</v>
      </c>
      <c r="J51" s="56">
        <f>H51*I51</f>
        <v>0</v>
      </c>
      <c r="K51" s="47"/>
      <c r="L51" s="47"/>
    </row>
    <row r="52" spans="1:12" ht="19.5" customHeight="1" x14ac:dyDescent="0.2">
      <c r="C52" s="169"/>
      <c r="D52" s="169"/>
      <c r="E52" s="169"/>
      <c r="F52" s="169"/>
      <c r="G52" s="169"/>
      <c r="H52" s="169"/>
      <c r="I52" s="169"/>
      <c r="J52" s="169"/>
      <c r="K52" s="47"/>
      <c r="L52" s="47"/>
    </row>
    <row r="53" spans="1:12" s="16" customFormat="1" ht="36" customHeight="1" x14ac:dyDescent="0.5">
      <c r="A53" s="73" t="s">
        <v>28</v>
      </c>
      <c r="B53" s="26"/>
      <c r="C53" s="26"/>
      <c r="D53" s="14"/>
      <c r="E53" s="14"/>
      <c r="F53" s="14"/>
      <c r="G53" s="14"/>
      <c r="H53" s="14"/>
      <c r="I53" s="14"/>
      <c r="J53" s="14"/>
    </row>
    <row r="54" spans="1:12" s="17" customFormat="1" ht="13.5" customHeight="1" x14ac:dyDescent="0.2"/>
    <row r="55" spans="1:12" s="17" customFormat="1" ht="13.2" customHeight="1" x14ac:dyDescent="0.2">
      <c r="A55" s="166" t="s">
        <v>20</v>
      </c>
      <c r="B55" s="167"/>
      <c r="C55" s="18" t="s">
        <v>76</v>
      </c>
      <c r="D55" s="59" t="s">
        <v>78</v>
      </c>
      <c r="E55" s="59" t="s">
        <v>80</v>
      </c>
      <c r="F55" s="59" t="s">
        <v>82</v>
      </c>
      <c r="G55" s="18" t="s">
        <v>175</v>
      </c>
      <c r="H55" s="59" t="s">
        <v>87</v>
      </c>
      <c r="I55" s="18" t="s">
        <v>139</v>
      </c>
      <c r="J55" s="18" t="s">
        <v>141</v>
      </c>
    </row>
    <row r="56" spans="1:12" s="17" customFormat="1" ht="13.2" customHeight="1" x14ac:dyDescent="0.2">
      <c r="A56" s="166" t="s">
        <v>54</v>
      </c>
      <c r="B56" s="167"/>
      <c r="C56" s="108" t="s">
        <v>137</v>
      </c>
      <c r="D56" s="109" t="s">
        <v>136</v>
      </c>
      <c r="E56" s="83" t="s">
        <v>57</v>
      </c>
      <c r="F56" s="82" t="s">
        <v>56</v>
      </c>
      <c r="G56" s="108" t="s">
        <v>137</v>
      </c>
      <c r="H56" s="109" t="s">
        <v>136</v>
      </c>
      <c r="I56" s="109" t="s">
        <v>136</v>
      </c>
      <c r="J56" s="108" t="s">
        <v>137</v>
      </c>
    </row>
    <row r="57" spans="1:12" s="17" customFormat="1" ht="39" customHeight="1" thickBot="1" x14ac:dyDescent="0.25">
      <c r="A57" s="19">
        <v>1</v>
      </c>
      <c r="B57" s="20"/>
      <c r="C57" s="21"/>
      <c r="D57" s="21"/>
      <c r="E57" s="21"/>
      <c r="F57" s="21"/>
      <c r="G57" s="21"/>
      <c r="H57" s="21"/>
      <c r="I57" s="21"/>
      <c r="J57" s="21"/>
    </row>
    <row r="58" spans="1:12" s="17" customFormat="1" ht="21" customHeight="1" thickTop="1" thickBot="1" x14ac:dyDescent="0.25">
      <c r="A58" s="161" t="s">
        <v>10</v>
      </c>
      <c r="B58" s="22" t="s">
        <v>2</v>
      </c>
      <c r="C58" s="65"/>
      <c r="D58" s="23"/>
      <c r="E58" s="65"/>
      <c r="F58" s="23"/>
      <c r="G58" s="65"/>
      <c r="H58" s="23"/>
      <c r="I58" s="65"/>
      <c r="J58" s="23"/>
    </row>
    <row r="59" spans="1:12" s="17" customFormat="1" ht="21" customHeight="1" thickTop="1" thickBot="1" x14ac:dyDescent="0.25">
      <c r="A59" s="163"/>
      <c r="B59" s="72" t="s">
        <v>1</v>
      </c>
      <c r="C59" s="65"/>
      <c r="D59" s="23"/>
      <c r="E59" s="65"/>
      <c r="F59" s="23"/>
      <c r="G59" s="65"/>
      <c r="H59" s="23"/>
      <c r="I59" s="65"/>
      <c r="J59" s="23"/>
    </row>
    <row r="60" spans="1:12" s="17" customFormat="1" ht="21" customHeight="1" thickTop="1" thickBot="1" x14ac:dyDescent="0.25">
      <c r="A60" s="162"/>
      <c r="B60" s="25" t="s">
        <v>52</v>
      </c>
      <c r="C60" s="66"/>
      <c r="D60" s="67"/>
      <c r="E60" s="114" t="s">
        <v>153</v>
      </c>
      <c r="F60" s="114" t="s">
        <v>153</v>
      </c>
      <c r="G60" s="23"/>
      <c r="H60" s="23"/>
      <c r="I60" s="23"/>
      <c r="J60" s="23"/>
    </row>
    <row r="61" spans="1:12" s="17" customFormat="1" ht="13.5" customHeight="1" thickTop="1" x14ac:dyDescent="0.2"/>
    <row r="62" spans="1:12" s="17" customFormat="1" ht="18.600000000000001" customHeight="1" x14ac:dyDescent="0.2">
      <c r="A62" s="166" t="s">
        <v>20</v>
      </c>
      <c r="B62" s="167"/>
      <c r="C62" s="59" t="s">
        <v>90</v>
      </c>
      <c r="D62" s="59" t="s">
        <v>99</v>
      </c>
      <c r="E62" s="59" t="s">
        <v>101</v>
      </c>
      <c r="F62" s="59" t="s">
        <v>89</v>
      </c>
      <c r="G62" s="18" t="s">
        <v>143</v>
      </c>
      <c r="H62" s="18" t="s">
        <v>142</v>
      </c>
      <c r="I62" s="18" t="s">
        <v>145</v>
      </c>
      <c r="J62" s="18" t="s">
        <v>146</v>
      </c>
    </row>
    <row r="63" spans="1:12" s="17" customFormat="1" ht="18.600000000000001" customHeight="1" x14ac:dyDescent="0.2">
      <c r="A63" s="166" t="s">
        <v>54</v>
      </c>
      <c r="B63" s="167"/>
      <c r="C63" s="108" t="s">
        <v>137</v>
      </c>
      <c r="D63" s="109" t="s">
        <v>136</v>
      </c>
      <c r="E63" s="108" t="s">
        <v>137</v>
      </c>
      <c r="F63" s="109" t="s">
        <v>136</v>
      </c>
      <c r="G63" s="108" t="s">
        <v>137</v>
      </c>
      <c r="H63" s="110" t="s">
        <v>147</v>
      </c>
      <c r="I63" s="109" t="s">
        <v>136</v>
      </c>
      <c r="J63" s="111" t="s">
        <v>148</v>
      </c>
    </row>
    <row r="64" spans="1:12" s="17" customFormat="1" ht="48.6" customHeight="1" thickBot="1" x14ac:dyDescent="0.25">
      <c r="A64" s="19">
        <v>2</v>
      </c>
      <c r="B64" s="20"/>
      <c r="C64" s="21"/>
      <c r="D64" s="21"/>
      <c r="E64" s="21"/>
      <c r="F64" s="21"/>
      <c r="G64" s="21"/>
      <c r="H64" s="21"/>
      <c r="I64" s="21"/>
      <c r="J64" s="21"/>
    </row>
    <row r="65" spans="1:14" s="17" customFormat="1" ht="21" customHeight="1" thickTop="1" thickBot="1" x14ac:dyDescent="0.25">
      <c r="A65" s="161" t="s">
        <v>10</v>
      </c>
      <c r="B65" s="22" t="s">
        <v>2</v>
      </c>
      <c r="C65" s="65"/>
      <c r="D65" s="65"/>
      <c r="E65" s="65"/>
      <c r="F65" s="65"/>
      <c r="G65" s="65"/>
      <c r="H65" s="65"/>
      <c r="I65" s="65"/>
      <c r="J65" s="65"/>
    </row>
    <row r="66" spans="1:14" s="17" customFormat="1" ht="21" customHeight="1" thickTop="1" thickBot="1" x14ac:dyDescent="0.25">
      <c r="A66" s="163"/>
      <c r="B66" s="72" t="s">
        <v>1</v>
      </c>
      <c r="C66" s="66"/>
      <c r="D66" s="66"/>
      <c r="E66" s="66"/>
      <c r="F66" s="66"/>
      <c r="G66" s="66"/>
      <c r="H66" s="66"/>
      <c r="I66" s="66"/>
      <c r="J66" s="66"/>
    </row>
    <row r="67" spans="1:14" s="17" customFormat="1" ht="21" customHeight="1" thickTop="1" thickBot="1" x14ac:dyDescent="0.25">
      <c r="A67" s="162"/>
      <c r="B67" s="25" t="s">
        <v>52</v>
      </c>
      <c r="C67" s="66"/>
      <c r="D67" s="66"/>
      <c r="E67" s="66"/>
      <c r="F67" s="114" t="s">
        <v>153</v>
      </c>
      <c r="G67" s="114" t="s">
        <v>153</v>
      </c>
      <c r="H67" s="114" t="s">
        <v>153</v>
      </c>
      <c r="I67" s="114" t="s">
        <v>153</v>
      </c>
      <c r="J67" s="114" t="s">
        <v>153</v>
      </c>
    </row>
    <row r="68" spans="1:14" s="17" customFormat="1" ht="13.5" customHeight="1" thickTop="1" x14ac:dyDescent="0.2"/>
    <row r="69" spans="1:14" s="17" customFormat="1" ht="18.600000000000001" customHeight="1" x14ac:dyDescent="0.2">
      <c r="A69" s="166" t="s">
        <v>20</v>
      </c>
      <c r="B69" s="167"/>
      <c r="C69" s="18" t="s">
        <v>155</v>
      </c>
      <c r="D69" s="18" t="s">
        <v>149</v>
      </c>
      <c r="E69" s="18" t="s">
        <v>150</v>
      </c>
    </row>
    <row r="70" spans="1:14" s="17" customFormat="1" ht="18.600000000000001" customHeight="1" x14ac:dyDescent="0.2">
      <c r="A70" s="166" t="s">
        <v>54</v>
      </c>
      <c r="B70" s="167"/>
      <c r="C70" s="108" t="s">
        <v>137</v>
      </c>
      <c r="D70" s="112" t="s">
        <v>151</v>
      </c>
      <c r="E70" s="113" t="s">
        <v>152</v>
      </c>
    </row>
    <row r="71" spans="1:14" s="17" customFormat="1" ht="48.6" customHeight="1" thickBot="1" x14ac:dyDescent="0.25">
      <c r="A71" s="19">
        <v>2</v>
      </c>
      <c r="B71" s="20"/>
      <c r="C71" s="21"/>
      <c r="D71" s="21"/>
      <c r="E71" s="21"/>
    </row>
    <row r="72" spans="1:14" s="17" customFormat="1" ht="21" customHeight="1" thickTop="1" thickBot="1" x14ac:dyDescent="0.25">
      <c r="A72" s="161" t="s">
        <v>10</v>
      </c>
      <c r="B72" s="22" t="s">
        <v>2</v>
      </c>
      <c r="C72" s="65"/>
      <c r="D72" s="65"/>
      <c r="E72" s="65"/>
    </row>
    <row r="73" spans="1:14" s="17" customFormat="1" ht="21" customHeight="1" thickTop="1" thickBot="1" x14ac:dyDescent="0.25">
      <c r="A73" s="163"/>
      <c r="B73" s="72" t="s">
        <v>1</v>
      </c>
      <c r="C73" s="66"/>
      <c r="D73" s="66"/>
      <c r="E73" s="66"/>
    </row>
    <row r="74" spans="1:14" s="17" customFormat="1" ht="21" customHeight="1" thickTop="1" thickBot="1" x14ac:dyDescent="0.25">
      <c r="A74" s="162"/>
      <c r="B74" s="25" t="s">
        <v>52</v>
      </c>
      <c r="C74" s="66"/>
      <c r="D74" s="114" t="s">
        <v>153</v>
      </c>
      <c r="E74" s="114" t="s">
        <v>153</v>
      </c>
    </row>
    <row r="75" spans="1:14" ht="25.8" customHeight="1" thickTop="1" x14ac:dyDescent="0.35">
      <c r="B75" s="47"/>
      <c r="E75" s="51"/>
      <c r="F75" s="51"/>
      <c r="G75" s="52" t="s">
        <v>26</v>
      </c>
      <c r="H75" s="52" t="s">
        <v>25</v>
      </c>
      <c r="I75" s="53" t="s">
        <v>13</v>
      </c>
      <c r="J75" s="53" t="s">
        <v>27</v>
      </c>
      <c r="K75" s="62"/>
      <c r="L75" s="47"/>
    </row>
    <row r="76" spans="1:14" ht="25.8" customHeight="1" x14ac:dyDescent="0.35">
      <c r="B76" s="47"/>
      <c r="D76" s="54" t="s">
        <v>68</v>
      </c>
      <c r="E76" s="168" t="s">
        <v>50</v>
      </c>
      <c r="F76" s="168"/>
      <c r="G76" s="57">
        <v>2300</v>
      </c>
      <c r="H76" s="57">
        <f>G76*0.6</f>
        <v>1380</v>
      </c>
      <c r="I76" s="63">
        <f>+SUM(C58:J59)+SUM(C65:J66)+SUM(C72:J73)</f>
        <v>0</v>
      </c>
      <c r="J76" s="56">
        <f>H76*I76</f>
        <v>0</v>
      </c>
      <c r="K76" s="47"/>
      <c r="L76" s="47"/>
    </row>
    <row r="77" spans="1:14" ht="25.8" customHeight="1" x14ac:dyDescent="0.35">
      <c r="B77" s="47"/>
      <c r="D77" s="54" t="s">
        <v>48</v>
      </c>
      <c r="E77" s="168" t="s">
        <v>49</v>
      </c>
      <c r="F77" s="168"/>
      <c r="G77" s="57">
        <v>2500</v>
      </c>
      <c r="H77" s="57">
        <f>G77*0.6</f>
        <v>1500</v>
      </c>
      <c r="I77" s="63">
        <f>SUM(C67:E67)+SUM(C60:J60)+SUM(C74:J74)</f>
        <v>0</v>
      </c>
      <c r="J77" s="56">
        <f>I77*H77</f>
        <v>0</v>
      </c>
      <c r="K77" s="47"/>
      <c r="L77" s="47"/>
    </row>
    <row r="78" spans="1:14" s="17" customFormat="1" ht="22.5" customHeight="1" x14ac:dyDescent="0.2"/>
    <row r="79" spans="1:14" s="16" customFormat="1" ht="36" customHeight="1" x14ac:dyDescent="0.5">
      <c r="A79" s="73" t="s">
        <v>59</v>
      </c>
      <c r="B79" s="26"/>
      <c r="C79" s="26"/>
      <c r="D79" s="14"/>
      <c r="E79" s="14"/>
      <c r="F79" s="14"/>
      <c r="G79" s="14"/>
      <c r="H79" s="14"/>
      <c r="I79" s="14"/>
      <c r="J79" s="14"/>
    </row>
    <row r="80" spans="1:14" s="17" customFormat="1" ht="13.5" customHeight="1" x14ac:dyDescent="0.2">
      <c r="N80" s="16"/>
    </row>
    <row r="81" spans="1:14" s="17" customFormat="1" ht="16.8" x14ac:dyDescent="0.2">
      <c r="A81" s="166" t="s">
        <v>20</v>
      </c>
      <c r="B81" s="167"/>
      <c r="C81" s="18" t="s">
        <v>76</v>
      </c>
      <c r="D81" s="18" t="s">
        <v>78</v>
      </c>
      <c r="E81" s="18" t="s">
        <v>83</v>
      </c>
      <c r="F81" s="59" t="s">
        <v>90</v>
      </c>
      <c r="G81" s="59" t="s">
        <v>99</v>
      </c>
      <c r="H81" s="59" t="s">
        <v>101</v>
      </c>
      <c r="I81" s="18" t="s">
        <v>159</v>
      </c>
      <c r="J81" s="18" t="s">
        <v>160</v>
      </c>
      <c r="N81" s="16"/>
    </row>
    <row r="82" spans="1:14" s="17" customFormat="1" ht="16.8" hidden="1" x14ac:dyDescent="0.2">
      <c r="A82" s="166" t="s">
        <v>54</v>
      </c>
      <c r="B82" s="167"/>
      <c r="C82" s="82" t="s">
        <v>56</v>
      </c>
      <c r="D82" s="81" t="s">
        <v>55</v>
      </c>
      <c r="E82" s="81" t="s">
        <v>55</v>
      </c>
      <c r="F82" s="82" t="s">
        <v>56</v>
      </c>
      <c r="G82" s="82" t="s">
        <v>56</v>
      </c>
      <c r="H82" s="81" t="s">
        <v>55</v>
      </c>
      <c r="I82" s="82" t="s">
        <v>56</v>
      </c>
      <c r="J82" s="82" t="s">
        <v>56</v>
      </c>
      <c r="N82" s="16"/>
    </row>
    <row r="83" spans="1:14" s="17" customFormat="1" ht="43.5" customHeight="1" thickBot="1" x14ac:dyDescent="0.25">
      <c r="A83" s="19">
        <v>1</v>
      </c>
      <c r="B83" s="20"/>
      <c r="C83" s="21"/>
      <c r="D83" s="21"/>
      <c r="E83" s="21"/>
      <c r="F83" s="21"/>
      <c r="G83" s="21"/>
      <c r="H83" s="21"/>
      <c r="I83" s="21"/>
      <c r="J83" s="21"/>
      <c r="N83" s="16"/>
    </row>
    <row r="84" spans="1:14" s="17" customFormat="1" ht="21" customHeight="1" thickTop="1" thickBot="1" x14ac:dyDescent="0.25">
      <c r="A84" s="161" t="s">
        <v>10</v>
      </c>
      <c r="B84" s="92" t="s">
        <v>2</v>
      </c>
      <c r="C84" s="65"/>
      <c r="D84" s="23"/>
      <c r="E84" s="23"/>
      <c r="F84" s="23"/>
      <c r="G84" s="23"/>
      <c r="H84" s="23"/>
      <c r="I84" s="23"/>
      <c r="J84" s="24"/>
      <c r="N84" s="16"/>
    </row>
    <row r="85" spans="1:14" s="17" customFormat="1" ht="21" customHeight="1" thickTop="1" thickBot="1" x14ac:dyDescent="0.25">
      <c r="A85" s="162"/>
      <c r="B85" s="93" t="s">
        <v>1</v>
      </c>
      <c r="C85" s="65"/>
      <c r="D85" s="23"/>
      <c r="E85" s="23"/>
      <c r="F85" s="23"/>
      <c r="G85" s="23"/>
      <c r="H85" s="23"/>
      <c r="I85" s="23"/>
      <c r="J85" s="24"/>
      <c r="N85" s="16"/>
    </row>
    <row r="86" spans="1:14" s="17" customFormat="1" ht="13.5" customHeight="1" thickTop="1" x14ac:dyDescent="0.2">
      <c r="N86" s="16"/>
    </row>
    <row r="87" spans="1:14" ht="25.8" customHeight="1" x14ac:dyDescent="0.35">
      <c r="B87" s="47"/>
      <c r="E87" s="28"/>
      <c r="F87" s="51"/>
      <c r="G87" s="52" t="s">
        <v>26</v>
      </c>
      <c r="H87" s="52" t="s">
        <v>25</v>
      </c>
      <c r="I87" s="53" t="s">
        <v>13</v>
      </c>
      <c r="J87" s="53" t="s">
        <v>27</v>
      </c>
      <c r="K87" s="62"/>
      <c r="L87" s="47"/>
      <c r="N87" s="16"/>
    </row>
    <row r="88" spans="1:14" ht="25.8" customHeight="1" x14ac:dyDescent="0.35">
      <c r="B88" s="47"/>
      <c r="D88" s="54" t="s">
        <v>64</v>
      </c>
      <c r="E88" s="168" t="s">
        <v>65</v>
      </c>
      <c r="F88" s="168"/>
      <c r="G88" s="57">
        <v>2500</v>
      </c>
      <c r="H88" s="57">
        <f>G88*0.6</f>
        <v>1500</v>
      </c>
      <c r="I88" s="63">
        <f>+SUM(C84:J85)</f>
        <v>0</v>
      </c>
      <c r="J88" s="56">
        <f>H88*I88</f>
        <v>0</v>
      </c>
      <c r="K88" s="47"/>
      <c r="L88" s="47"/>
      <c r="N88" s="16"/>
    </row>
    <row r="89" spans="1:14" ht="19.5" customHeight="1" x14ac:dyDescent="0.2">
      <c r="L89" s="47"/>
    </row>
    <row r="90" spans="1:14" s="4" customFormat="1" ht="27" customHeight="1" x14ac:dyDescent="0.2">
      <c r="A90" s="170" t="s">
        <v>156</v>
      </c>
      <c r="B90" s="170"/>
      <c r="C90" s="170"/>
      <c r="D90" s="170"/>
      <c r="E90" s="14"/>
      <c r="F90" s="14"/>
      <c r="G90" s="45"/>
      <c r="H90" s="46"/>
      <c r="I90" s="46"/>
    </row>
    <row r="91" spans="1:14" s="4" customFormat="1" ht="16.8" x14ac:dyDescent="0.2">
      <c r="A91" s="47"/>
      <c r="B91" s="47"/>
      <c r="C91" s="47"/>
      <c r="D91" s="47"/>
      <c r="E91" s="47"/>
      <c r="F91" s="47"/>
      <c r="G91" s="47"/>
      <c r="H91" s="47"/>
      <c r="I91" s="47"/>
    </row>
    <row r="92" spans="1:14" s="4" customFormat="1" ht="21.6" customHeight="1" x14ac:dyDescent="0.2">
      <c r="A92" s="166" t="s">
        <v>20</v>
      </c>
      <c r="B92" s="167"/>
      <c r="C92" s="18" t="s">
        <v>76</v>
      </c>
      <c r="D92" s="18" t="s">
        <v>78</v>
      </c>
      <c r="E92" s="47"/>
      <c r="F92" s="47"/>
    </row>
    <row r="93" spans="1:14" s="4" customFormat="1" ht="16.8" hidden="1" x14ac:dyDescent="0.2">
      <c r="A93" s="166" t="s">
        <v>173</v>
      </c>
      <c r="B93" s="167"/>
      <c r="C93" s="98" t="s">
        <v>174</v>
      </c>
      <c r="D93" s="98" t="s">
        <v>174</v>
      </c>
      <c r="E93" s="47"/>
      <c r="F93" s="47"/>
    </row>
    <row r="94" spans="1:14" s="4" customFormat="1" ht="44.4" customHeight="1" thickBot="1" x14ac:dyDescent="0.25">
      <c r="A94" s="19">
        <v>1</v>
      </c>
      <c r="B94" s="20"/>
      <c r="C94" s="70"/>
      <c r="D94" s="70"/>
      <c r="E94" s="47"/>
      <c r="F94" s="47"/>
    </row>
    <row r="95" spans="1:14" s="4" customFormat="1" ht="22.2" customHeight="1" thickTop="1" thickBot="1" x14ac:dyDescent="0.25">
      <c r="A95" s="161" t="s">
        <v>10</v>
      </c>
      <c r="B95" s="92" t="s">
        <v>2</v>
      </c>
      <c r="C95" s="71"/>
      <c r="D95" s="71"/>
      <c r="E95" s="47"/>
      <c r="F95" s="47"/>
    </row>
    <row r="96" spans="1:14" s="4" customFormat="1" ht="22.2" customHeight="1" thickTop="1" thickBot="1" x14ac:dyDescent="0.25">
      <c r="A96" s="162"/>
      <c r="B96" s="93" t="s">
        <v>1</v>
      </c>
      <c r="C96" s="71"/>
      <c r="D96" s="71"/>
      <c r="E96" s="47"/>
      <c r="F96" s="47"/>
    </row>
    <row r="97" spans="4:10" ht="19.5" customHeight="1" thickTop="1" x14ac:dyDescent="0.35">
      <c r="D97" s="51"/>
      <c r="E97" s="51"/>
      <c r="G97" s="52" t="s">
        <v>26</v>
      </c>
      <c r="H97" s="52" t="s">
        <v>25</v>
      </c>
      <c r="I97" s="53" t="s">
        <v>13</v>
      </c>
      <c r="J97" s="53" t="s">
        <v>27</v>
      </c>
    </row>
    <row r="98" spans="4:10" ht="19.5" customHeight="1" x14ac:dyDescent="0.35">
      <c r="D98" s="54" t="s">
        <v>157</v>
      </c>
      <c r="E98" s="168" t="s">
        <v>156</v>
      </c>
      <c r="F98" s="168"/>
      <c r="G98" s="57">
        <v>2700</v>
      </c>
      <c r="H98" s="57">
        <f>G98*0.6</f>
        <v>1620</v>
      </c>
      <c r="I98" s="55">
        <f>SUM(C95:F96)</f>
        <v>0</v>
      </c>
      <c r="J98" s="56">
        <f>I98*H98</f>
        <v>0</v>
      </c>
    </row>
  </sheetData>
  <sheetProtection sheet="1" objects="1" scenarios="1"/>
  <mergeCells count="49">
    <mergeCell ref="E40:F40"/>
    <mergeCell ref="E41:F41"/>
    <mergeCell ref="C42:J42"/>
    <mergeCell ref="C52:J52"/>
    <mergeCell ref="E98:F98"/>
    <mergeCell ref="E88:F88"/>
    <mergeCell ref="A90:D90"/>
    <mergeCell ref="A81:B81"/>
    <mergeCell ref="A84:A85"/>
    <mergeCell ref="A82:B82"/>
    <mergeCell ref="A95:A96"/>
    <mergeCell ref="E51:F51"/>
    <mergeCell ref="A92:B92"/>
    <mergeCell ref="A93:B93"/>
    <mergeCell ref="E76:F76"/>
    <mergeCell ref="E77:F77"/>
    <mergeCell ref="A69:B69"/>
    <mergeCell ref="A70:B70"/>
    <mergeCell ref="A45:B45"/>
    <mergeCell ref="A46:B46"/>
    <mergeCell ref="A47:B47"/>
    <mergeCell ref="A48:A49"/>
    <mergeCell ref="A55:B55"/>
    <mergeCell ref="A65:A67"/>
    <mergeCell ref="A58:A60"/>
    <mergeCell ref="A56:B56"/>
    <mergeCell ref="A63:B63"/>
    <mergeCell ref="A62:B62"/>
    <mergeCell ref="A28:B28"/>
    <mergeCell ref="A29:B29"/>
    <mergeCell ref="A35:B35"/>
    <mergeCell ref="A36:B36"/>
    <mergeCell ref="A37:A38"/>
    <mergeCell ref="A30:B30"/>
    <mergeCell ref="A31:A32"/>
    <mergeCell ref="A72:A74"/>
    <mergeCell ref="A10:B10"/>
    <mergeCell ref="A11:B11"/>
    <mergeCell ref="A12:B12"/>
    <mergeCell ref="A16:B16"/>
    <mergeCell ref="A17:B17"/>
    <mergeCell ref="A24:B24"/>
    <mergeCell ref="A25:A26"/>
    <mergeCell ref="A34:B34"/>
    <mergeCell ref="A18:B18"/>
    <mergeCell ref="A13:A14"/>
    <mergeCell ref="A19:A20"/>
    <mergeCell ref="A22:B22"/>
    <mergeCell ref="A23:B23"/>
  </mergeCells>
  <phoneticPr fontId="5"/>
  <conditionalFormatting sqref="C69">
    <cfRule type="cellIs" dxfId="22" priority="5" operator="equal">
      <formula>0</formula>
    </cfRule>
    <cfRule type="cellIs" dxfId="21" priority="6" operator="equal">
      <formula>0</formula>
    </cfRule>
  </conditionalFormatting>
  <conditionalFormatting sqref="C92:D92">
    <cfRule type="cellIs" dxfId="20" priority="1" operator="equal">
      <formula>0</formula>
    </cfRule>
    <cfRule type="cellIs" dxfId="19" priority="2" operator="equal">
      <formula>0</formula>
    </cfRule>
  </conditionalFormatting>
  <conditionalFormatting sqref="C81:E81">
    <cfRule type="cellIs" dxfId="18" priority="3" operator="equal">
      <formula>0</formula>
    </cfRule>
    <cfRule type="cellIs" dxfId="17" priority="4" operator="equal">
      <formula>0</formula>
    </cfRule>
  </conditionalFormatting>
  <conditionalFormatting sqref="G55 I55:J55 G62:J62">
    <cfRule type="cellIs" dxfId="16" priority="19" operator="equal">
      <formula>0</formula>
    </cfRule>
    <cfRule type="cellIs" dxfId="15" priority="20" operator="equal">
      <formula>0</formula>
    </cfRule>
  </conditionalFormatting>
  <conditionalFormatting sqref="I81">
    <cfRule type="cellIs" dxfId="14" priority="15" operator="equal">
      <formula>0</formula>
    </cfRule>
    <cfRule type="cellIs" dxfId="13" priority="16" operator="equal">
      <formula>0</formula>
    </cfRule>
  </conditionalFormatting>
  <pageMargins left="0.31496062992125984" right="0.31496062992125984" top="0.53" bottom="0.44" header="0.11811023622047245" footer="0.11811023622047245"/>
  <pageSetup paperSize="9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34"/>
  <sheetViews>
    <sheetView showGridLines="0" tabSelected="1" showRuler="0" topLeftCell="B80" zoomScale="115" zoomScaleNormal="115" zoomScaleSheetLayoutView="130" workbookViewId="0">
      <selection activeCell="E80" sqref="E1:E1048576"/>
    </sheetView>
  </sheetViews>
  <sheetFormatPr defaultColWidth="9" defaultRowHeight="18" customHeight="1" x14ac:dyDescent="0.2"/>
  <cols>
    <col min="1" max="1" width="8.5546875" style="28" customWidth="1"/>
    <col min="2" max="2" width="15.88671875" style="28" bestFit="1" customWidth="1"/>
    <col min="3" max="3" width="17.77734375" style="127" bestFit="1" customWidth="1"/>
    <col min="4" max="4" width="5.77734375" style="28" customWidth="1"/>
    <col min="5" max="5" width="18.109375" style="37" customWidth="1"/>
    <col min="6" max="7" width="8.77734375" style="36" customWidth="1"/>
    <col min="8" max="8" width="6.6640625" style="37" customWidth="1"/>
    <col min="9" max="9" width="10.33203125" style="36" customWidth="1"/>
    <col min="10" max="10" width="6.21875" style="31" customWidth="1"/>
    <col min="11" max="11" width="8.88671875" style="27" customWidth="1"/>
    <col min="12" max="12" width="6.33203125" style="27" customWidth="1"/>
    <col min="13" max="13" width="9.88671875" style="27" customWidth="1"/>
    <col min="14" max="15" width="9" style="27"/>
    <col min="16" max="16" width="16.5546875" style="84" customWidth="1"/>
    <col min="17" max="16384" width="9" style="27"/>
  </cols>
  <sheetData>
    <row r="1" spans="1:16" ht="18" hidden="1" customHeight="1" x14ac:dyDescent="0.2"/>
    <row r="2" spans="1:16" ht="30" customHeight="1" x14ac:dyDescent="0.2">
      <c r="A2" s="103" t="s">
        <v>8</v>
      </c>
      <c r="B2" s="103" t="s">
        <v>7</v>
      </c>
      <c r="C2" s="126" t="s">
        <v>15</v>
      </c>
      <c r="D2" s="103" t="s">
        <v>6</v>
      </c>
      <c r="E2" s="106" t="s">
        <v>17</v>
      </c>
      <c r="F2" s="104" t="s">
        <v>11</v>
      </c>
      <c r="G2" s="104" t="s">
        <v>5</v>
      </c>
      <c r="H2" s="106" t="s">
        <v>4</v>
      </c>
      <c r="I2" s="105" t="s">
        <v>3</v>
      </c>
      <c r="J2" s="27"/>
      <c r="P2" s="32"/>
    </row>
    <row r="3" spans="1:16" ht="18" hidden="1" customHeight="1" x14ac:dyDescent="0.2">
      <c r="A3" s="27"/>
      <c r="B3" s="27"/>
      <c r="C3" s="128"/>
      <c r="D3" s="27"/>
      <c r="E3" s="58"/>
      <c r="F3" s="27"/>
      <c r="G3" s="27"/>
      <c r="I3" s="27"/>
      <c r="J3" s="27"/>
      <c r="P3" s="37"/>
    </row>
    <row r="4" spans="1:16" ht="18" customHeight="1" x14ac:dyDescent="0.35">
      <c r="A4" s="115" t="s">
        <v>162</v>
      </c>
      <c r="B4" s="171" t="s">
        <v>70</v>
      </c>
      <c r="C4" s="171"/>
      <c r="D4" s="28" t="s">
        <v>165</v>
      </c>
      <c r="F4" s="36">
        <v>2300</v>
      </c>
      <c r="G4" s="36">
        <f>F4*0.6</f>
        <v>1380</v>
      </c>
      <c r="H4" s="37">
        <f>ORDER!C6</f>
        <v>0</v>
      </c>
      <c r="I4" s="33">
        <f>G4*H4</f>
        <v>0</v>
      </c>
      <c r="P4" s="37"/>
    </row>
    <row r="5" spans="1:16" ht="18" customHeight="1" x14ac:dyDescent="0.35">
      <c r="A5" s="54" t="s">
        <v>164</v>
      </c>
      <c r="B5" s="168" t="s">
        <v>72</v>
      </c>
      <c r="C5" s="168"/>
      <c r="D5" s="38" t="s">
        <v>165</v>
      </c>
      <c r="E5" s="41"/>
      <c r="F5" s="40">
        <v>2700</v>
      </c>
      <c r="G5" s="40">
        <f>F5*0.6</f>
        <v>1620</v>
      </c>
      <c r="H5" s="41">
        <f>ORDER!D6</f>
        <v>0</v>
      </c>
      <c r="I5" s="34">
        <f>G5*H5</f>
        <v>0</v>
      </c>
      <c r="P5" s="37"/>
    </row>
    <row r="6" spans="1:16" ht="18" customHeight="1" x14ac:dyDescent="0.2">
      <c r="A6" s="31" t="s">
        <v>9</v>
      </c>
      <c r="B6" s="31" t="s">
        <v>58</v>
      </c>
      <c r="C6" s="129" t="s">
        <v>76</v>
      </c>
      <c r="D6" s="28" t="s">
        <v>41</v>
      </c>
      <c r="F6" s="36">
        <v>2300</v>
      </c>
      <c r="G6" s="36">
        <f t="shared" ref="G6:G18" si="0">F6*0.6</f>
        <v>1380</v>
      </c>
      <c r="H6" s="37">
        <f>ORDER!C13</f>
        <v>0</v>
      </c>
      <c r="I6" s="36">
        <f>G6*H6</f>
        <v>0</v>
      </c>
      <c r="J6" s="27"/>
      <c r="P6" s="37"/>
    </row>
    <row r="7" spans="1:16" ht="18" customHeight="1" x14ac:dyDescent="0.2">
      <c r="A7" s="31"/>
      <c r="B7" s="31"/>
      <c r="C7" s="130" t="s">
        <v>78</v>
      </c>
      <c r="D7" s="35" t="s">
        <v>41</v>
      </c>
      <c r="E7" s="84"/>
      <c r="F7" s="36">
        <v>2300</v>
      </c>
      <c r="G7" s="36">
        <f t="shared" si="0"/>
        <v>1380</v>
      </c>
      <c r="H7" s="37">
        <f>ORDER!D13</f>
        <v>0</v>
      </c>
      <c r="I7" s="36">
        <f t="shared" ref="I7:I19" si="1">G7*H7</f>
        <v>0</v>
      </c>
      <c r="J7" s="27"/>
      <c r="P7" s="37"/>
    </row>
    <row r="8" spans="1:16" ht="18" customHeight="1" x14ac:dyDescent="0.2">
      <c r="A8" s="31"/>
      <c r="B8" s="31"/>
      <c r="C8" s="130" t="s">
        <v>80</v>
      </c>
      <c r="D8" s="35" t="s">
        <v>41</v>
      </c>
      <c r="E8" s="84"/>
      <c r="F8" s="36">
        <v>2300</v>
      </c>
      <c r="G8" s="36">
        <f t="shared" si="0"/>
        <v>1380</v>
      </c>
      <c r="H8" s="37">
        <f>ORDER!E13</f>
        <v>0</v>
      </c>
      <c r="I8" s="36">
        <f t="shared" si="1"/>
        <v>0</v>
      </c>
      <c r="J8" s="27"/>
      <c r="P8" s="37"/>
    </row>
    <row r="9" spans="1:16" ht="18" customHeight="1" x14ac:dyDescent="0.2">
      <c r="C9" s="130" t="s">
        <v>82</v>
      </c>
      <c r="D9" s="35" t="s">
        <v>41</v>
      </c>
      <c r="E9" s="84"/>
      <c r="F9" s="36">
        <v>2300</v>
      </c>
      <c r="G9" s="36">
        <f t="shared" si="0"/>
        <v>1380</v>
      </c>
      <c r="H9" s="37">
        <f>ORDER!F13</f>
        <v>0</v>
      </c>
      <c r="I9" s="36">
        <f t="shared" si="1"/>
        <v>0</v>
      </c>
      <c r="J9" s="27"/>
      <c r="P9" s="37"/>
    </row>
    <row r="10" spans="1:16" ht="18" customHeight="1" x14ac:dyDescent="0.2">
      <c r="C10" s="130" t="s">
        <v>85</v>
      </c>
      <c r="D10" s="35" t="s">
        <v>41</v>
      </c>
      <c r="E10" s="142">
        <v>4570101682062</v>
      </c>
      <c r="F10" s="36">
        <v>2300</v>
      </c>
      <c r="G10" s="36">
        <f t="shared" si="0"/>
        <v>1380</v>
      </c>
      <c r="H10" s="37">
        <f>ORDER!G13</f>
        <v>0</v>
      </c>
      <c r="I10" s="36">
        <f t="shared" si="1"/>
        <v>0</v>
      </c>
      <c r="J10" s="27"/>
      <c r="P10" s="37"/>
    </row>
    <row r="11" spans="1:16" ht="18" customHeight="1" x14ac:dyDescent="0.2">
      <c r="C11" s="130" t="s">
        <v>86</v>
      </c>
      <c r="D11" s="35" t="s">
        <v>41</v>
      </c>
      <c r="E11" s="142">
        <v>4570101682086</v>
      </c>
      <c r="F11" s="36">
        <v>2300</v>
      </c>
      <c r="G11" s="36">
        <f t="shared" si="0"/>
        <v>1380</v>
      </c>
      <c r="H11" s="37">
        <f>ORDER!H13</f>
        <v>0</v>
      </c>
      <c r="I11" s="36">
        <f t="shared" si="1"/>
        <v>0</v>
      </c>
      <c r="J11" s="27"/>
      <c r="P11" s="37"/>
    </row>
    <row r="12" spans="1:16" ht="18" customHeight="1" x14ac:dyDescent="0.2">
      <c r="C12" s="130" t="s">
        <v>87</v>
      </c>
      <c r="D12" s="35" t="s">
        <v>41</v>
      </c>
      <c r="E12" s="142">
        <v>4570101682109</v>
      </c>
      <c r="F12" s="36">
        <v>2300</v>
      </c>
      <c r="G12" s="36">
        <f t="shared" si="0"/>
        <v>1380</v>
      </c>
      <c r="H12" s="37">
        <f>ORDER!I13</f>
        <v>0</v>
      </c>
      <c r="I12" s="36">
        <f t="shared" si="1"/>
        <v>0</v>
      </c>
      <c r="P12" s="37"/>
    </row>
    <row r="13" spans="1:16" ht="18" customHeight="1" x14ac:dyDescent="0.2">
      <c r="C13" s="131" t="s">
        <v>95</v>
      </c>
      <c r="D13" s="35" t="s">
        <v>41</v>
      </c>
      <c r="E13" s="142">
        <v>4570101683878</v>
      </c>
      <c r="F13" s="36">
        <v>2300</v>
      </c>
      <c r="G13" s="36">
        <f t="shared" si="0"/>
        <v>1380</v>
      </c>
      <c r="H13" s="37">
        <f>ORDER!C19</f>
        <v>0</v>
      </c>
      <c r="I13" s="36">
        <f t="shared" si="1"/>
        <v>0</v>
      </c>
      <c r="P13" s="37"/>
    </row>
    <row r="14" spans="1:16" ht="18" customHeight="1" x14ac:dyDescent="0.2">
      <c r="C14" s="127" t="s">
        <v>96</v>
      </c>
      <c r="D14" s="35" t="s">
        <v>41</v>
      </c>
      <c r="E14" s="142">
        <v>4570101682093</v>
      </c>
      <c r="F14" s="36">
        <v>2300</v>
      </c>
      <c r="G14" s="36">
        <f t="shared" si="0"/>
        <v>1380</v>
      </c>
      <c r="H14" s="37">
        <f>ORDER!D19</f>
        <v>0</v>
      </c>
      <c r="I14" s="36">
        <f t="shared" si="1"/>
        <v>0</v>
      </c>
      <c r="J14" s="30"/>
      <c r="P14" s="37"/>
    </row>
    <row r="15" spans="1:16" ht="18" customHeight="1" x14ac:dyDescent="0.2">
      <c r="C15" s="127" t="s">
        <v>90</v>
      </c>
      <c r="D15" s="35" t="s">
        <v>41</v>
      </c>
      <c r="E15" s="142">
        <v>4570101683861</v>
      </c>
      <c r="F15" s="36">
        <v>2300</v>
      </c>
      <c r="G15" s="36">
        <f t="shared" si="0"/>
        <v>1380</v>
      </c>
      <c r="H15" s="37">
        <f>ORDER!E19</f>
        <v>0</v>
      </c>
      <c r="I15" s="36">
        <f t="shared" si="1"/>
        <v>0</v>
      </c>
      <c r="J15" s="30"/>
      <c r="P15" s="37"/>
    </row>
    <row r="16" spans="1:16" ht="18" customHeight="1" x14ac:dyDescent="0.2">
      <c r="C16" s="127" t="s">
        <v>98</v>
      </c>
      <c r="D16" s="35" t="s">
        <v>41</v>
      </c>
      <c r="E16" s="142">
        <v>4570101685599</v>
      </c>
      <c r="F16" s="36">
        <v>2300</v>
      </c>
      <c r="G16" s="36">
        <f t="shared" si="0"/>
        <v>1380</v>
      </c>
      <c r="H16" s="37">
        <f>ORDER!F19</f>
        <v>0</v>
      </c>
      <c r="I16" s="36">
        <f t="shared" si="1"/>
        <v>0</v>
      </c>
      <c r="J16" s="30"/>
      <c r="P16" s="37"/>
    </row>
    <row r="17" spans="3:16" ht="18" customHeight="1" x14ac:dyDescent="0.2">
      <c r="C17" s="132" t="s">
        <v>100</v>
      </c>
      <c r="D17" s="35" t="s">
        <v>41</v>
      </c>
      <c r="E17" s="142">
        <v>4570101685605</v>
      </c>
      <c r="F17" s="36">
        <v>2300</v>
      </c>
      <c r="G17" s="36">
        <f t="shared" si="0"/>
        <v>1380</v>
      </c>
      <c r="H17" s="37">
        <f>ORDER!G19</f>
        <v>0</v>
      </c>
      <c r="I17" s="36">
        <f t="shared" si="1"/>
        <v>0</v>
      </c>
      <c r="J17" s="30"/>
      <c r="P17" s="37"/>
    </row>
    <row r="18" spans="3:16" ht="18" customHeight="1" x14ac:dyDescent="0.2">
      <c r="C18" s="132" t="s">
        <v>89</v>
      </c>
      <c r="D18" s="35" t="s">
        <v>41</v>
      </c>
      <c r="E18" s="142">
        <v>4570101683908</v>
      </c>
      <c r="F18" s="36">
        <v>2300</v>
      </c>
      <c r="G18" s="36">
        <f t="shared" si="0"/>
        <v>1380</v>
      </c>
      <c r="H18" s="37">
        <f>ORDER!H19</f>
        <v>0</v>
      </c>
      <c r="I18" s="36">
        <f t="shared" si="1"/>
        <v>0</v>
      </c>
      <c r="J18" s="30"/>
      <c r="P18" s="37"/>
    </row>
    <row r="19" spans="3:16" ht="18" customHeight="1" x14ac:dyDescent="0.2">
      <c r="C19" s="132" t="s">
        <v>88</v>
      </c>
      <c r="D19" s="35" t="s">
        <v>31</v>
      </c>
      <c r="E19" s="142">
        <v>4570101682154</v>
      </c>
      <c r="F19" s="36">
        <v>2300</v>
      </c>
      <c r="G19" s="36">
        <f t="shared" ref="G19:G24" si="2">F19*0.6</f>
        <v>1380</v>
      </c>
      <c r="H19" s="37">
        <f>ORDER!I19</f>
        <v>0</v>
      </c>
      <c r="I19" s="36">
        <f t="shared" si="1"/>
        <v>0</v>
      </c>
      <c r="J19" s="30"/>
      <c r="P19" s="37"/>
    </row>
    <row r="20" spans="3:16" ht="18" customHeight="1" x14ac:dyDescent="0.2">
      <c r="C20" s="132" t="s">
        <v>102</v>
      </c>
      <c r="D20" s="35" t="s">
        <v>31</v>
      </c>
      <c r="E20" s="142">
        <v>4570101683915</v>
      </c>
      <c r="F20" s="36">
        <v>2300</v>
      </c>
      <c r="G20" s="36">
        <f t="shared" si="2"/>
        <v>1380</v>
      </c>
      <c r="H20" s="37">
        <f>ORDER!C25</f>
        <v>0</v>
      </c>
      <c r="I20" s="36">
        <f>G20*H20</f>
        <v>0</v>
      </c>
      <c r="J20" s="30"/>
      <c r="L20" s="58"/>
      <c r="M20" s="58"/>
      <c r="P20" s="37"/>
    </row>
    <row r="21" spans="3:16" ht="18" customHeight="1" x14ac:dyDescent="0.2">
      <c r="C21" s="132" t="s">
        <v>104</v>
      </c>
      <c r="D21" s="35" t="s">
        <v>31</v>
      </c>
      <c r="E21" s="142">
        <v>4570101684110</v>
      </c>
      <c r="F21" s="36">
        <v>2300</v>
      </c>
      <c r="G21" s="36">
        <f t="shared" si="2"/>
        <v>1380</v>
      </c>
      <c r="H21" s="37">
        <f>ORDER!D25</f>
        <v>0</v>
      </c>
      <c r="I21" s="36">
        <f t="shared" ref="I21:I35" si="3">G21*H21</f>
        <v>0</v>
      </c>
      <c r="J21" s="30"/>
      <c r="L21" s="58"/>
      <c r="M21" s="58"/>
      <c r="P21" s="27"/>
    </row>
    <row r="22" spans="3:16" ht="18" customHeight="1" x14ac:dyDescent="0.2">
      <c r="C22" s="132" t="s">
        <v>106</v>
      </c>
      <c r="D22" s="35" t="s">
        <v>31</v>
      </c>
      <c r="E22" s="142">
        <v>4570101682116</v>
      </c>
      <c r="F22" s="36">
        <v>2300</v>
      </c>
      <c r="G22" s="36">
        <f t="shared" si="2"/>
        <v>1380</v>
      </c>
      <c r="H22" s="37">
        <f>ORDER!E25</f>
        <v>0</v>
      </c>
      <c r="I22" s="36">
        <f t="shared" si="3"/>
        <v>0</v>
      </c>
      <c r="J22" s="30"/>
      <c r="L22" s="58"/>
      <c r="M22" s="58"/>
      <c r="P22" s="37"/>
    </row>
    <row r="23" spans="3:16" ht="18" customHeight="1" x14ac:dyDescent="0.2">
      <c r="C23" s="132" t="s">
        <v>108</v>
      </c>
      <c r="D23" s="35" t="s">
        <v>31</v>
      </c>
      <c r="E23" s="142">
        <v>4570101685926</v>
      </c>
      <c r="F23" s="36">
        <v>2300</v>
      </c>
      <c r="G23" s="36">
        <f t="shared" si="2"/>
        <v>1380</v>
      </c>
      <c r="H23" s="37">
        <f>ORDER!F25</f>
        <v>0</v>
      </c>
      <c r="I23" s="36">
        <f t="shared" si="3"/>
        <v>0</v>
      </c>
      <c r="J23" s="30"/>
      <c r="L23" s="58"/>
      <c r="M23" s="58"/>
      <c r="P23" s="37"/>
    </row>
    <row r="24" spans="3:16" ht="18" customHeight="1" x14ac:dyDescent="0.2">
      <c r="C24" s="133" t="s">
        <v>111</v>
      </c>
      <c r="D24" s="39" t="s">
        <v>31</v>
      </c>
      <c r="E24" s="143">
        <v>4570101684141</v>
      </c>
      <c r="F24" s="40">
        <v>2300</v>
      </c>
      <c r="G24" s="40">
        <f t="shared" si="2"/>
        <v>1380</v>
      </c>
      <c r="H24" s="41">
        <f>ORDER!G25</f>
        <v>0</v>
      </c>
      <c r="I24" s="40">
        <f t="shared" si="3"/>
        <v>0</v>
      </c>
      <c r="J24" s="30"/>
      <c r="P24" s="37"/>
    </row>
    <row r="25" spans="3:16" ht="18" customHeight="1" x14ac:dyDescent="0.2">
      <c r="C25" s="132" t="s">
        <v>128</v>
      </c>
      <c r="D25" s="35" t="s">
        <v>31</v>
      </c>
      <c r="E25" s="142">
        <v>4570101685612</v>
      </c>
      <c r="F25" s="36">
        <v>2300</v>
      </c>
      <c r="G25" s="36">
        <f t="shared" ref="G25:G35" si="4">F25*0.6</f>
        <v>1380</v>
      </c>
      <c r="H25" s="37">
        <f>ORDER!C31</f>
        <v>0</v>
      </c>
      <c r="I25" s="36">
        <f t="shared" si="3"/>
        <v>0</v>
      </c>
      <c r="J25" s="27"/>
      <c r="M25" s="28">
        <f>ORDER!H31</f>
        <v>0</v>
      </c>
      <c r="P25" s="37"/>
    </row>
    <row r="26" spans="3:16" ht="18" customHeight="1" x14ac:dyDescent="0.2">
      <c r="C26" s="132" t="s">
        <v>130</v>
      </c>
      <c r="D26" s="35" t="s">
        <v>31</v>
      </c>
      <c r="E26" s="142">
        <v>4570101682178</v>
      </c>
      <c r="F26" s="36">
        <v>2300</v>
      </c>
      <c r="G26" s="36">
        <f t="shared" si="4"/>
        <v>1380</v>
      </c>
      <c r="H26" s="37">
        <f>ORDER!D31</f>
        <v>0</v>
      </c>
      <c r="I26" s="36">
        <f t="shared" si="3"/>
        <v>0</v>
      </c>
      <c r="J26" s="30"/>
      <c r="L26" s="58"/>
      <c r="M26" s="58"/>
      <c r="P26" s="37"/>
    </row>
    <row r="27" spans="3:16" ht="18" customHeight="1" x14ac:dyDescent="0.2">
      <c r="C27" s="132" t="s">
        <v>131</v>
      </c>
      <c r="D27" s="35" t="s">
        <v>31</v>
      </c>
      <c r="E27" s="142">
        <v>4570101683946</v>
      </c>
      <c r="F27" s="36">
        <v>2300</v>
      </c>
      <c r="G27" s="36">
        <f t="shared" si="4"/>
        <v>1380</v>
      </c>
      <c r="H27" s="37">
        <f>ORDER!E31</f>
        <v>0</v>
      </c>
      <c r="I27" s="36">
        <f t="shared" si="3"/>
        <v>0</v>
      </c>
      <c r="J27" s="30"/>
      <c r="L27" s="58"/>
      <c r="M27" s="58"/>
      <c r="P27" s="37"/>
    </row>
    <row r="28" spans="3:16" ht="18" customHeight="1" x14ac:dyDescent="0.2">
      <c r="C28" s="132" t="s">
        <v>132</v>
      </c>
      <c r="D28" s="35" t="s">
        <v>31</v>
      </c>
      <c r="E28" s="142">
        <v>4570101683953</v>
      </c>
      <c r="F28" s="36">
        <v>2300</v>
      </c>
      <c r="G28" s="36">
        <f t="shared" si="4"/>
        <v>1380</v>
      </c>
      <c r="H28" s="37">
        <f>ORDER!F31</f>
        <v>0</v>
      </c>
      <c r="I28" s="36">
        <f t="shared" si="3"/>
        <v>0</v>
      </c>
      <c r="J28" s="30"/>
      <c r="L28" s="58"/>
      <c r="M28" s="58"/>
      <c r="P28" s="37"/>
    </row>
    <row r="29" spans="3:16" ht="18" customHeight="1" x14ac:dyDescent="0.2">
      <c r="C29" s="132" t="s">
        <v>133</v>
      </c>
      <c r="D29" s="35" t="s">
        <v>31</v>
      </c>
      <c r="E29" s="142">
        <v>4570101682161</v>
      </c>
      <c r="F29" s="36">
        <v>2300</v>
      </c>
      <c r="G29" s="36">
        <f t="shared" si="4"/>
        <v>1380</v>
      </c>
      <c r="H29" s="37">
        <f>ORDER!G31</f>
        <v>0</v>
      </c>
      <c r="I29" s="36">
        <f t="shared" si="3"/>
        <v>0</v>
      </c>
      <c r="J29" s="30"/>
      <c r="L29" s="58"/>
      <c r="M29" s="58"/>
      <c r="P29" s="37"/>
    </row>
    <row r="30" spans="3:16" ht="18" customHeight="1" x14ac:dyDescent="0.2">
      <c r="C30" s="132" t="s">
        <v>113</v>
      </c>
      <c r="D30" s="35" t="s">
        <v>31</v>
      </c>
      <c r="E30" s="142">
        <v>4570101685629</v>
      </c>
      <c r="F30" s="36">
        <v>2300</v>
      </c>
      <c r="G30" s="36">
        <f t="shared" si="4"/>
        <v>1380</v>
      </c>
      <c r="H30" s="37">
        <f>ORDER!C37</f>
        <v>0</v>
      </c>
      <c r="I30" s="36">
        <f t="shared" si="3"/>
        <v>0</v>
      </c>
      <c r="J30" s="27"/>
      <c r="N30" s="28">
        <f>ORDER!I37</f>
        <v>0</v>
      </c>
      <c r="P30" s="37"/>
    </row>
    <row r="31" spans="3:16" ht="18" customHeight="1" x14ac:dyDescent="0.2">
      <c r="C31" s="132" t="s">
        <v>116</v>
      </c>
      <c r="D31" s="35" t="s">
        <v>31</v>
      </c>
      <c r="E31" s="142">
        <v>4570101685636</v>
      </c>
      <c r="F31" s="36">
        <v>2300</v>
      </c>
      <c r="G31" s="36">
        <f t="shared" si="4"/>
        <v>1380</v>
      </c>
      <c r="H31" s="37">
        <f>ORDER!D37</f>
        <v>0</v>
      </c>
      <c r="I31" s="36">
        <f t="shared" si="3"/>
        <v>0</v>
      </c>
      <c r="J31" s="30"/>
      <c r="L31" s="58"/>
      <c r="M31" s="58"/>
      <c r="P31" s="37"/>
    </row>
    <row r="32" spans="3:16" ht="18" customHeight="1" x14ac:dyDescent="0.2">
      <c r="C32" s="132" t="s">
        <v>118</v>
      </c>
      <c r="D32" s="35" t="s">
        <v>31</v>
      </c>
      <c r="E32" s="142">
        <v>4570101683984</v>
      </c>
      <c r="F32" s="36">
        <v>2300</v>
      </c>
      <c r="G32" s="36">
        <f t="shared" si="4"/>
        <v>1380</v>
      </c>
      <c r="H32" s="37">
        <f>ORDER!E37</f>
        <v>0</v>
      </c>
      <c r="I32" s="36">
        <f t="shared" si="3"/>
        <v>0</v>
      </c>
      <c r="J32" s="30"/>
      <c r="L32" s="58"/>
      <c r="M32" s="58"/>
      <c r="P32" s="37"/>
    </row>
    <row r="33" spans="1:16" ht="18" customHeight="1" x14ac:dyDescent="0.2">
      <c r="C33" s="132" t="s">
        <v>120</v>
      </c>
      <c r="D33" s="35" t="s">
        <v>31</v>
      </c>
      <c r="E33" s="142">
        <v>4570101682185</v>
      </c>
      <c r="F33" s="36">
        <v>2300</v>
      </c>
      <c r="G33" s="36">
        <f t="shared" si="4"/>
        <v>1380</v>
      </c>
      <c r="H33" s="37">
        <f>ORDER!F37</f>
        <v>0</v>
      </c>
      <c r="I33" s="36">
        <f t="shared" si="3"/>
        <v>0</v>
      </c>
      <c r="J33" s="30"/>
      <c r="L33" s="58"/>
      <c r="M33" s="58"/>
      <c r="P33" s="37"/>
    </row>
    <row r="34" spans="1:16" ht="18" customHeight="1" x14ac:dyDescent="0.2">
      <c r="C34" s="132" t="s">
        <v>121</v>
      </c>
      <c r="D34" s="35" t="s">
        <v>31</v>
      </c>
      <c r="E34" s="142">
        <v>4570101682208</v>
      </c>
      <c r="F34" s="36">
        <v>2300</v>
      </c>
      <c r="G34" s="36">
        <f t="shared" si="4"/>
        <v>1380</v>
      </c>
      <c r="H34" s="37">
        <f>ORDER!G37</f>
        <v>0</v>
      </c>
      <c r="I34" s="36">
        <f t="shared" si="3"/>
        <v>0</v>
      </c>
      <c r="J34" s="30"/>
      <c r="L34" s="58"/>
      <c r="M34" s="58"/>
      <c r="P34" s="37"/>
    </row>
    <row r="35" spans="1:16" ht="18" customHeight="1" x14ac:dyDescent="0.2">
      <c r="A35" s="38"/>
      <c r="B35" s="38"/>
      <c r="C35" s="133" t="s">
        <v>123</v>
      </c>
      <c r="D35" s="39" t="s">
        <v>31</v>
      </c>
      <c r="E35" s="143">
        <v>4570101682192</v>
      </c>
      <c r="F35" s="40">
        <v>2300</v>
      </c>
      <c r="G35" s="40">
        <f t="shared" si="4"/>
        <v>1380</v>
      </c>
      <c r="H35" s="41">
        <f>ORDER!H37</f>
        <v>0</v>
      </c>
      <c r="I35" s="40">
        <f t="shared" si="3"/>
        <v>0</v>
      </c>
      <c r="J35" s="30"/>
      <c r="K35" s="27" t="s">
        <v>38</v>
      </c>
      <c r="L35" s="58">
        <f>SUM(H6:H35)</f>
        <v>0</v>
      </c>
      <c r="M35" s="58">
        <f>SUM(I6:I35)</f>
        <v>0</v>
      </c>
      <c r="P35" s="37"/>
    </row>
    <row r="36" spans="1:16" ht="18" customHeight="1" x14ac:dyDescent="0.2">
      <c r="A36" s="31" t="s">
        <v>9</v>
      </c>
      <c r="B36" s="31" t="s">
        <v>58</v>
      </c>
      <c r="C36" s="132" t="s">
        <v>75</v>
      </c>
      <c r="D36" s="28" t="s">
        <v>42</v>
      </c>
      <c r="F36" s="36">
        <v>2500</v>
      </c>
      <c r="G36" s="36">
        <f t="shared" ref="G36:G46" si="5">F36*0.6</f>
        <v>1500</v>
      </c>
      <c r="H36" s="37">
        <f>ORDER!C14</f>
        <v>0</v>
      </c>
      <c r="I36" s="36">
        <f t="shared" ref="I36:I47" si="6">G36*H36</f>
        <v>0</v>
      </c>
      <c r="J36" s="27"/>
      <c r="P36" s="37"/>
    </row>
    <row r="37" spans="1:16" ht="18" customHeight="1" x14ac:dyDescent="0.2">
      <c r="A37" s="31"/>
      <c r="B37" s="31"/>
      <c r="C37" s="127" t="s">
        <v>77</v>
      </c>
      <c r="D37" s="35" t="s">
        <v>42</v>
      </c>
      <c r="E37" s="84"/>
      <c r="F37" s="36">
        <v>2500</v>
      </c>
      <c r="G37" s="36">
        <f t="shared" si="5"/>
        <v>1500</v>
      </c>
      <c r="H37" s="37">
        <f>ORDER!D14</f>
        <v>0</v>
      </c>
      <c r="I37" s="36">
        <f t="shared" si="6"/>
        <v>0</v>
      </c>
      <c r="P37" s="37"/>
    </row>
    <row r="38" spans="1:16" ht="18" customHeight="1" x14ac:dyDescent="0.2">
      <c r="A38" s="31"/>
      <c r="B38" s="31"/>
      <c r="C38" s="127" t="s">
        <v>79</v>
      </c>
      <c r="D38" s="35" t="s">
        <v>42</v>
      </c>
      <c r="E38" s="84"/>
      <c r="F38" s="36">
        <v>2500</v>
      </c>
      <c r="G38" s="36">
        <f t="shared" si="5"/>
        <v>1500</v>
      </c>
      <c r="H38" s="37">
        <f>ORDER!E14</f>
        <v>0</v>
      </c>
      <c r="I38" s="36">
        <f t="shared" si="6"/>
        <v>0</v>
      </c>
      <c r="P38" s="37"/>
    </row>
    <row r="39" spans="1:16" ht="18" customHeight="1" x14ac:dyDescent="0.2">
      <c r="C39" s="127" t="s">
        <v>81</v>
      </c>
      <c r="D39" s="35" t="s">
        <v>42</v>
      </c>
      <c r="E39" s="84"/>
      <c r="F39" s="36">
        <v>2500</v>
      </c>
      <c r="G39" s="36">
        <f t="shared" si="5"/>
        <v>1500</v>
      </c>
      <c r="H39" s="37">
        <f>ORDER!F14</f>
        <v>0</v>
      </c>
      <c r="I39" s="36">
        <f t="shared" si="6"/>
        <v>0</v>
      </c>
      <c r="P39" s="37"/>
    </row>
    <row r="40" spans="1:16" ht="18" customHeight="1" x14ac:dyDescent="0.2">
      <c r="C40" s="127" t="s">
        <v>85</v>
      </c>
      <c r="D40" s="35" t="s">
        <v>42</v>
      </c>
      <c r="E40" s="142">
        <v>4570101685933</v>
      </c>
      <c r="F40" s="36">
        <v>2500</v>
      </c>
      <c r="G40" s="36">
        <f t="shared" si="5"/>
        <v>1500</v>
      </c>
      <c r="H40" s="37">
        <f>ORDER!G14</f>
        <v>0</v>
      </c>
      <c r="I40" s="36">
        <f t="shared" si="6"/>
        <v>0</v>
      </c>
      <c r="P40" s="37"/>
    </row>
    <row r="41" spans="1:16" ht="18" customHeight="1" x14ac:dyDescent="0.2">
      <c r="C41" s="132" t="s">
        <v>86</v>
      </c>
      <c r="D41" s="35" t="s">
        <v>42</v>
      </c>
      <c r="E41" s="142">
        <v>4570101685940</v>
      </c>
      <c r="F41" s="36">
        <v>2500</v>
      </c>
      <c r="G41" s="36">
        <f t="shared" si="5"/>
        <v>1500</v>
      </c>
      <c r="H41" s="37">
        <f>ORDER!H14</f>
        <v>0</v>
      </c>
      <c r="I41" s="36">
        <f t="shared" si="6"/>
        <v>0</v>
      </c>
      <c r="P41" s="37"/>
    </row>
    <row r="42" spans="1:16" ht="18" customHeight="1" x14ac:dyDescent="0.2">
      <c r="C42" s="132" t="s">
        <v>87</v>
      </c>
      <c r="D42" s="35" t="s">
        <v>42</v>
      </c>
      <c r="E42" s="142">
        <v>4570101685957</v>
      </c>
      <c r="F42" s="36">
        <v>2500</v>
      </c>
      <c r="G42" s="36">
        <f t="shared" si="5"/>
        <v>1500</v>
      </c>
      <c r="H42" s="37">
        <f>ORDER!I14</f>
        <v>0</v>
      </c>
      <c r="I42" s="36">
        <f t="shared" si="6"/>
        <v>0</v>
      </c>
      <c r="P42" s="37"/>
    </row>
    <row r="43" spans="1:16" ht="18" customHeight="1" x14ac:dyDescent="0.2">
      <c r="C43" s="127" t="s">
        <v>95</v>
      </c>
      <c r="D43" s="35" t="s">
        <v>42</v>
      </c>
      <c r="E43" s="142">
        <v>4570101685964</v>
      </c>
      <c r="F43" s="36">
        <v>2500</v>
      </c>
      <c r="G43" s="36">
        <f t="shared" si="5"/>
        <v>1500</v>
      </c>
      <c r="H43" s="37">
        <f>ORDER!C20</f>
        <v>0</v>
      </c>
      <c r="I43" s="36">
        <f t="shared" si="6"/>
        <v>0</v>
      </c>
      <c r="P43" s="37"/>
    </row>
    <row r="44" spans="1:16" ht="18" customHeight="1" x14ac:dyDescent="0.2">
      <c r="C44" s="127" t="s">
        <v>96</v>
      </c>
      <c r="D44" s="35" t="s">
        <v>42</v>
      </c>
      <c r="E44" s="142">
        <v>4570101685971</v>
      </c>
      <c r="F44" s="36">
        <v>2500</v>
      </c>
      <c r="G44" s="36">
        <f t="shared" si="5"/>
        <v>1500</v>
      </c>
      <c r="H44" s="37">
        <f>ORDER!D20</f>
        <v>0</v>
      </c>
      <c r="I44" s="36">
        <f t="shared" si="6"/>
        <v>0</v>
      </c>
      <c r="P44" s="37"/>
    </row>
    <row r="45" spans="1:16" ht="18" customHeight="1" x14ac:dyDescent="0.2">
      <c r="C45" s="127" t="s">
        <v>90</v>
      </c>
      <c r="D45" s="35" t="s">
        <v>42</v>
      </c>
      <c r="E45" s="142">
        <v>4570101685988</v>
      </c>
      <c r="F45" s="36">
        <v>2500</v>
      </c>
      <c r="G45" s="36">
        <f t="shared" si="5"/>
        <v>1500</v>
      </c>
      <c r="H45" s="37">
        <f>ORDER!E20</f>
        <v>0</v>
      </c>
      <c r="I45" s="36">
        <f t="shared" si="6"/>
        <v>0</v>
      </c>
      <c r="P45" s="37"/>
    </row>
    <row r="46" spans="1:16" ht="18" customHeight="1" x14ac:dyDescent="0.2">
      <c r="C46" s="132" t="s">
        <v>98</v>
      </c>
      <c r="D46" s="35" t="s">
        <v>42</v>
      </c>
      <c r="E46" s="84"/>
      <c r="F46" s="36">
        <v>2500</v>
      </c>
      <c r="G46" s="36">
        <f t="shared" si="5"/>
        <v>1500</v>
      </c>
      <c r="H46" s="37">
        <f>ORDER!F20</f>
        <v>0</v>
      </c>
      <c r="I46" s="36">
        <f t="shared" si="6"/>
        <v>0</v>
      </c>
      <c r="P46" s="37"/>
    </row>
    <row r="47" spans="1:16" ht="18" customHeight="1" x14ac:dyDescent="0.2">
      <c r="C47" s="133" t="s">
        <v>100</v>
      </c>
      <c r="D47" s="39" t="s">
        <v>42</v>
      </c>
      <c r="E47" s="86"/>
      <c r="F47" s="40">
        <v>2500</v>
      </c>
      <c r="G47" s="40">
        <f t="shared" ref="G47:G61" si="7">F47*0.6</f>
        <v>1500</v>
      </c>
      <c r="H47" s="41">
        <f>ORDER!G20</f>
        <v>0</v>
      </c>
      <c r="I47" s="40">
        <f t="shared" si="6"/>
        <v>0</v>
      </c>
      <c r="P47" s="37"/>
    </row>
    <row r="48" spans="1:16" ht="18" customHeight="1" x14ac:dyDescent="0.2">
      <c r="A48" s="27"/>
      <c r="B48" s="27"/>
      <c r="C48" s="128" t="s">
        <v>128</v>
      </c>
      <c r="D48" s="35" t="s">
        <v>42</v>
      </c>
      <c r="E48" s="142">
        <v>4570101685995</v>
      </c>
      <c r="F48" s="36">
        <v>2500</v>
      </c>
      <c r="G48" s="36">
        <f t="shared" si="7"/>
        <v>1500</v>
      </c>
      <c r="H48" s="37">
        <f>ORDER!C32</f>
        <v>0</v>
      </c>
      <c r="I48" s="36">
        <f t="shared" ref="I48:I61" si="8">G48*H48</f>
        <v>0</v>
      </c>
      <c r="J48" s="27"/>
      <c r="P48" s="37"/>
    </row>
    <row r="49" spans="1:16" ht="18" customHeight="1" x14ac:dyDescent="0.2">
      <c r="A49" s="27"/>
      <c r="B49" s="27"/>
      <c r="C49" s="128" t="s">
        <v>130</v>
      </c>
      <c r="D49" s="35" t="s">
        <v>42</v>
      </c>
      <c r="E49" s="142">
        <v>4570101686008</v>
      </c>
      <c r="F49" s="36">
        <v>2500</v>
      </c>
      <c r="G49" s="36">
        <f t="shared" si="7"/>
        <v>1500</v>
      </c>
      <c r="H49" s="37">
        <f>ORDER!D32</f>
        <v>0</v>
      </c>
      <c r="I49" s="36">
        <f t="shared" si="8"/>
        <v>0</v>
      </c>
      <c r="J49" s="27"/>
      <c r="P49" s="37"/>
    </row>
    <row r="50" spans="1:16" ht="18" customHeight="1" x14ac:dyDescent="0.2">
      <c r="A50" s="27"/>
      <c r="B50" s="27"/>
      <c r="C50" s="128" t="s">
        <v>131</v>
      </c>
      <c r="D50" s="35" t="s">
        <v>42</v>
      </c>
      <c r="E50" s="84"/>
      <c r="F50" s="36">
        <v>2500</v>
      </c>
      <c r="G50" s="36">
        <f t="shared" si="7"/>
        <v>1500</v>
      </c>
      <c r="H50" s="37">
        <f>ORDER!E32</f>
        <v>0</v>
      </c>
      <c r="I50" s="36">
        <f t="shared" si="8"/>
        <v>0</v>
      </c>
      <c r="J50" s="27"/>
      <c r="P50" s="37"/>
    </row>
    <row r="51" spans="1:16" ht="18" customHeight="1" x14ac:dyDescent="0.2">
      <c r="A51" s="27"/>
      <c r="B51" s="27"/>
      <c r="C51" s="128" t="s">
        <v>132</v>
      </c>
      <c r="D51" s="35" t="s">
        <v>42</v>
      </c>
      <c r="E51" s="84"/>
      <c r="F51" s="36">
        <v>2500</v>
      </c>
      <c r="G51" s="36">
        <f t="shared" si="7"/>
        <v>1500</v>
      </c>
      <c r="H51" s="37">
        <f>ORDER!F32</f>
        <v>0</v>
      </c>
      <c r="I51" s="36">
        <f t="shared" si="8"/>
        <v>0</v>
      </c>
      <c r="J51" s="27"/>
      <c r="P51" s="37"/>
    </row>
    <row r="52" spans="1:16" ht="18" customHeight="1" x14ac:dyDescent="0.2">
      <c r="A52" s="27"/>
      <c r="B52" s="27"/>
      <c r="C52" s="128" t="s">
        <v>113</v>
      </c>
      <c r="D52" s="35" t="s">
        <v>42</v>
      </c>
      <c r="E52" s="142">
        <v>4570101686015</v>
      </c>
      <c r="F52" s="36">
        <v>2500</v>
      </c>
      <c r="G52" s="36">
        <f t="shared" si="7"/>
        <v>1500</v>
      </c>
      <c r="H52" s="37">
        <f>ORDER!C38</f>
        <v>0</v>
      </c>
      <c r="I52" s="36">
        <f t="shared" si="8"/>
        <v>0</v>
      </c>
      <c r="J52" s="27"/>
      <c r="P52" s="37"/>
    </row>
    <row r="53" spans="1:16" ht="18" customHeight="1" x14ac:dyDescent="0.2">
      <c r="A53" s="27"/>
      <c r="B53" s="27"/>
      <c r="C53" s="128" t="s">
        <v>116</v>
      </c>
      <c r="D53" s="35" t="s">
        <v>42</v>
      </c>
      <c r="E53" s="142">
        <v>4570101686022</v>
      </c>
      <c r="F53" s="36">
        <v>2500</v>
      </c>
      <c r="G53" s="36">
        <f t="shared" si="7"/>
        <v>1500</v>
      </c>
      <c r="H53" s="37">
        <f>ORDER!D38</f>
        <v>0</v>
      </c>
      <c r="I53" s="36">
        <f t="shared" si="8"/>
        <v>0</v>
      </c>
      <c r="J53" s="27"/>
      <c r="P53" s="37"/>
    </row>
    <row r="54" spans="1:16" ht="18" customHeight="1" x14ac:dyDescent="0.2">
      <c r="A54" s="27"/>
      <c r="B54" s="27"/>
      <c r="C54" s="128" t="s">
        <v>118</v>
      </c>
      <c r="D54" s="35" t="s">
        <v>42</v>
      </c>
      <c r="E54" s="142">
        <v>4570101686039</v>
      </c>
      <c r="F54" s="36">
        <v>2500</v>
      </c>
      <c r="G54" s="36">
        <f t="shared" si="7"/>
        <v>1500</v>
      </c>
      <c r="H54" s="37">
        <f>ORDER!E38</f>
        <v>0</v>
      </c>
      <c r="I54" s="36">
        <f t="shared" si="8"/>
        <v>0</v>
      </c>
      <c r="J54" s="27"/>
      <c r="P54" s="37"/>
    </row>
    <row r="55" spans="1:16" ht="18" customHeight="1" x14ac:dyDescent="0.2">
      <c r="A55" s="27"/>
      <c r="B55" s="27"/>
      <c r="C55" s="128" t="s">
        <v>120</v>
      </c>
      <c r="D55" s="35" t="s">
        <v>42</v>
      </c>
      <c r="E55" s="142">
        <v>4570101686046</v>
      </c>
      <c r="F55" s="36">
        <v>2500</v>
      </c>
      <c r="G55" s="36">
        <f t="shared" si="7"/>
        <v>1500</v>
      </c>
      <c r="H55" s="37">
        <f>ORDER!F38</f>
        <v>0</v>
      </c>
      <c r="I55" s="36">
        <f t="shared" si="8"/>
        <v>0</v>
      </c>
      <c r="J55" s="27"/>
      <c r="P55" s="37"/>
    </row>
    <row r="56" spans="1:16" ht="18" customHeight="1" x14ac:dyDescent="0.2">
      <c r="A56" s="27"/>
      <c r="B56" s="27"/>
      <c r="C56" s="128" t="s">
        <v>121</v>
      </c>
      <c r="D56" s="35" t="s">
        <v>42</v>
      </c>
      <c r="E56" s="84">
        <v>4570101684202</v>
      </c>
      <c r="F56" s="36">
        <v>2500</v>
      </c>
      <c r="G56" s="36">
        <f t="shared" si="7"/>
        <v>1500</v>
      </c>
      <c r="H56" s="37">
        <f>ORDER!G38</f>
        <v>0</v>
      </c>
      <c r="I56" s="36">
        <f t="shared" si="8"/>
        <v>0</v>
      </c>
      <c r="J56" s="27"/>
      <c r="P56" s="37"/>
    </row>
    <row r="57" spans="1:16" ht="18" customHeight="1" x14ac:dyDescent="0.2">
      <c r="A57" s="38"/>
      <c r="B57" s="38"/>
      <c r="C57" s="134" t="s">
        <v>123</v>
      </c>
      <c r="D57" s="39" t="s">
        <v>42</v>
      </c>
      <c r="E57" s="86">
        <v>4570101684196</v>
      </c>
      <c r="F57" s="40">
        <v>2500</v>
      </c>
      <c r="G57" s="40">
        <f t="shared" si="7"/>
        <v>1500</v>
      </c>
      <c r="H57" s="41">
        <f>ORDER!H38</f>
        <v>0</v>
      </c>
      <c r="I57" s="40">
        <f t="shared" si="8"/>
        <v>0</v>
      </c>
      <c r="K57" s="27" t="s">
        <v>43</v>
      </c>
      <c r="L57" s="58">
        <f>SUM(H36:H57)</f>
        <v>0</v>
      </c>
      <c r="M57" s="58">
        <f>SUM(I36:I57)</f>
        <v>0</v>
      </c>
      <c r="P57" s="37"/>
    </row>
    <row r="58" spans="1:16" ht="18" customHeight="1" x14ac:dyDescent="0.35">
      <c r="A58" s="117" t="s">
        <v>169</v>
      </c>
      <c r="B58" s="118" t="s">
        <v>170</v>
      </c>
      <c r="C58" s="135" t="s">
        <v>75</v>
      </c>
      <c r="D58" s="42" t="s">
        <v>31</v>
      </c>
      <c r="E58" s="142">
        <v>4570101685551</v>
      </c>
      <c r="F58" s="43">
        <v>2800</v>
      </c>
      <c r="G58" s="43">
        <f t="shared" si="7"/>
        <v>1680</v>
      </c>
      <c r="H58" s="119">
        <f>ORDER!C48</f>
        <v>0</v>
      </c>
      <c r="I58" s="43">
        <f t="shared" si="8"/>
        <v>0</v>
      </c>
      <c r="J58" s="27"/>
      <c r="L58" s="58"/>
      <c r="M58" s="58"/>
      <c r="P58" s="37"/>
    </row>
    <row r="59" spans="1:16" ht="18" customHeight="1" x14ac:dyDescent="0.2">
      <c r="C59" s="127" t="s">
        <v>77</v>
      </c>
      <c r="D59" s="35" t="s">
        <v>31</v>
      </c>
      <c r="E59" s="142">
        <v>4570101685568</v>
      </c>
      <c r="F59" s="36">
        <v>2800</v>
      </c>
      <c r="G59" s="36">
        <f t="shared" si="7"/>
        <v>1680</v>
      </c>
      <c r="H59" s="37">
        <f>ORDER!D48</f>
        <v>0</v>
      </c>
      <c r="I59" s="36">
        <f t="shared" si="8"/>
        <v>0</v>
      </c>
      <c r="L59" s="58"/>
      <c r="M59" s="58"/>
      <c r="P59" s="37"/>
    </row>
    <row r="60" spans="1:16" ht="18" customHeight="1" x14ac:dyDescent="0.2">
      <c r="C60" s="127" t="s">
        <v>79</v>
      </c>
      <c r="D60" s="35" t="s">
        <v>31</v>
      </c>
      <c r="E60" s="142">
        <v>4570101685575</v>
      </c>
      <c r="F60" s="36">
        <v>2800</v>
      </c>
      <c r="G60" s="36">
        <f t="shared" si="7"/>
        <v>1680</v>
      </c>
      <c r="H60" s="37">
        <f>ORDER!E48</f>
        <v>0</v>
      </c>
      <c r="I60" s="36">
        <f t="shared" si="8"/>
        <v>0</v>
      </c>
      <c r="L60" s="58"/>
      <c r="M60" s="58"/>
      <c r="P60" s="37"/>
    </row>
    <row r="61" spans="1:16" ht="18" customHeight="1" x14ac:dyDescent="0.2">
      <c r="A61" s="38"/>
      <c r="B61" s="38"/>
      <c r="C61" s="136" t="s">
        <v>81</v>
      </c>
      <c r="D61" s="39" t="s">
        <v>31</v>
      </c>
      <c r="E61" s="142">
        <v>4570101685582</v>
      </c>
      <c r="F61" s="40">
        <v>2800</v>
      </c>
      <c r="G61" s="40">
        <f t="shared" si="7"/>
        <v>1680</v>
      </c>
      <c r="H61" s="41">
        <f>ORDER!F48</f>
        <v>0</v>
      </c>
      <c r="I61" s="40">
        <f t="shared" si="8"/>
        <v>0</v>
      </c>
      <c r="K61" s="27" t="s">
        <v>171</v>
      </c>
      <c r="L61" s="58">
        <f>SUM(H58:H61)</f>
        <v>0</v>
      </c>
      <c r="M61" s="58">
        <f>SUM(I58:I61)</f>
        <v>0</v>
      </c>
      <c r="P61" s="37"/>
    </row>
    <row r="62" spans="1:16" ht="18" customHeight="1" x14ac:dyDescent="0.2">
      <c r="A62" s="44" t="s">
        <v>21</v>
      </c>
      <c r="B62" s="44" t="s">
        <v>22</v>
      </c>
      <c r="C62" s="128" t="s">
        <v>75</v>
      </c>
      <c r="D62" s="50" t="s">
        <v>30</v>
      </c>
      <c r="E62" s="85"/>
      <c r="F62" s="33">
        <v>2300</v>
      </c>
      <c r="G62" s="33">
        <f t="shared" ref="G62:G65" si="9">F62*0.6</f>
        <v>1380</v>
      </c>
      <c r="H62" s="120">
        <f>ORDER!C58</f>
        <v>0</v>
      </c>
      <c r="I62" s="33">
        <f>G62*H62</f>
        <v>0</v>
      </c>
      <c r="P62" s="37"/>
    </row>
    <row r="63" spans="1:16" ht="18" customHeight="1" x14ac:dyDescent="0.2">
      <c r="C63" s="128"/>
      <c r="D63" s="50" t="s">
        <v>31</v>
      </c>
      <c r="E63" s="85"/>
      <c r="F63" s="33">
        <v>2300</v>
      </c>
      <c r="G63" s="33">
        <f t="shared" si="9"/>
        <v>1380</v>
      </c>
      <c r="H63" s="37">
        <f>ORDER!C59</f>
        <v>0</v>
      </c>
      <c r="I63" s="33">
        <f t="shared" ref="I63:I99" si="10">G63*H63</f>
        <v>0</v>
      </c>
      <c r="P63" s="37"/>
    </row>
    <row r="64" spans="1:16" ht="18" customHeight="1" x14ac:dyDescent="0.2">
      <c r="C64" s="128" t="s">
        <v>77</v>
      </c>
      <c r="D64" s="50" t="s">
        <v>30</v>
      </c>
      <c r="E64" s="85"/>
      <c r="F64" s="33">
        <v>2300</v>
      </c>
      <c r="G64" s="33">
        <f t="shared" si="9"/>
        <v>1380</v>
      </c>
      <c r="H64" s="120">
        <f>ORDER!D58</f>
        <v>0</v>
      </c>
      <c r="I64" s="33">
        <f t="shared" si="10"/>
        <v>0</v>
      </c>
      <c r="P64" s="37"/>
    </row>
    <row r="65" spans="3:16" ht="18" customHeight="1" x14ac:dyDescent="0.2">
      <c r="C65" s="128"/>
      <c r="D65" s="50" t="s">
        <v>31</v>
      </c>
      <c r="E65" s="85"/>
      <c r="F65" s="33">
        <v>2300</v>
      </c>
      <c r="G65" s="33">
        <f t="shared" si="9"/>
        <v>1380</v>
      </c>
      <c r="H65" s="37">
        <f>ORDER!D59</f>
        <v>0</v>
      </c>
      <c r="I65" s="33">
        <f t="shared" si="10"/>
        <v>0</v>
      </c>
      <c r="P65" s="37"/>
    </row>
    <row r="66" spans="3:16" ht="18" customHeight="1" x14ac:dyDescent="0.2">
      <c r="C66" s="128" t="s">
        <v>79</v>
      </c>
      <c r="D66" s="50" t="s">
        <v>30</v>
      </c>
      <c r="E66" s="85"/>
      <c r="F66" s="33">
        <v>2300</v>
      </c>
      <c r="G66" s="33">
        <f t="shared" ref="G66:G80" si="11">F66*0.6</f>
        <v>1380</v>
      </c>
      <c r="H66" s="120">
        <f>ORDER!E58</f>
        <v>0</v>
      </c>
      <c r="I66" s="33">
        <f t="shared" si="10"/>
        <v>0</v>
      </c>
      <c r="P66" s="37"/>
    </row>
    <row r="67" spans="3:16" ht="18" customHeight="1" x14ac:dyDescent="0.2">
      <c r="C67" s="128"/>
      <c r="D67" s="50" t="s">
        <v>31</v>
      </c>
      <c r="E67" s="85"/>
      <c r="F67" s="33">
        <v>2300</v>
      </c>
      <c r="G67" s="33">
        <f t="shared" si="11"/>
        <v>1380</v>
      </c>
      <c r="H67" s="37">
        <f>ORDER!E59</f>
        <v>0</v>
      </c>
      <c r="I67" s="33">
        <f t="shared" si="10"/>
        <v>0</v>
      </c>
      <c r="P67" s="37"/>
    </row>
    <row r="68" spans="3:16" ht="18" customHeight="1" x14ac:dyDescent="0.2">
      <c r="C68" s="128" t="s">
        <v>81</v>
      </c>
      <c r="D68" s="50" t="s">
        <v>30</v>
      </c>
      <c r="E68" s="85"/>
      <c r="F68" s="33">
        <v>2300</v>
      </c>
      <c r="G68" s="33">
        <f t="shared" si="11"/>
        <v>1380</v>
      </c>
      <c r="H68" s="120">
        <f>ORDER!F58</f>
        <v>0</v>
      </c>
      <c r="I68" s="33">
        <f t="shared" si="10"/>
        <v>0</v>
      </c>
      <c r="P68" s="37"/>
    </row>
    <row r="69" spans="3:16" ht="18" customHeight="1" x14ac:dyDescent="0.2">
      <c r="C69" s="128"/>
      <c r="D69" s="50" t="s">
        <v>31</v>
      </c>
      <c r="E69" s="85"/>
      <c r="F69" s="33">
        <v>2300</v>
      </c>
      <c r="G69" s="33">
        <f t="shared" si="11"/>
        <v>1380</v>
      </c>
      <c r="H69" s="37">
        <f>ORDER!F59</f>
        <v>0</v>
      </c>
      <c r="I69" s="33">
        <f t="shared" si="10"/>
        <v>0</v>
      </c>
      <c r="P69" s="37"/>
    </row>
    <row r="70" spans="3:16" ht="18" customHeight="1" x14ac:dyDescent="0.2">
      <c r="C70" s="128" t="s">
        <v>175</v>
      </c>
      <c r="D70" s="28" t="s">
        <v>30</v>
      </c>
      <c r="E70" s="84">
        <v>4570101681539</v>
      </c>
      <c r="F70" s="33">
        <v>2300</v>
      </c>
      <c r="G70" s="33">
        <f t="shared" si="11"/>
        <v>1380</v>
      </c>
      <c r="H70" s="120">
        <f>ORDER!G58</f>
        <v>0</v>
      </c>
      <c r="I70" s="33">
        <f t="shared" si="10"/>
        <v>0</v>
      </c>
      <c r="P70" s="37"/>
    </row>
    <row r="71" spans="3:16" ht="18" customHeight="1" x14ac:dyDescent="0.2">
      <c r="C71" s="128"/>
      <c r="D71" s="28" t="s">
        <v>31</v>
      </c>
      <c r="E71" s="84">
        <v>4570101681904</v>
      </c>
      <c r="F71" s="33">
        <v>2300</v>
      </c>
      <c r="G71" s="33">
        <f t="shared" si="11"/>
        <v>1380</v>
      </c>
      <c r="H71" s="37">
        <f>ORDER!G59</f>
        <v>0</v>
      </c>
      <c r="I71" s="33">
        <f t="shared" si="10"/>
        <v>0</v>
      </c>
      <c r="P71" s="37"/>
    </row>
    <row r="72" spans="3:16" ht="18" customHeight="1" x14ac:dyDescent="0.2">
      <c r="C72" s="128" t="s">
        <v>87</v>
      </c>
      <c r="D72" s="50" t="s">
        <v>30</v>
      </c>
      <c r="E72" s="142">
        <v>4570101684011</v>
      </c>
      <c r="F72" s="33">
        <v>2300</v>
      </c>
      <c r="G72" s="33">
        <f t="shared" si="11"/>
        <v>1380</v>
      </c>
      <c r="H72" s="120">
        <f>ORDER!H58</f>
        <v>0</v>
      </c>
      <c r="I72" s="33">
        <f t="shared" si="10"/>
        <v>0</v>
      </c>
      <c r="P72" s="37"/>
    </row>
    <row r="73" spans="3:16" ht="18" customHeight="1" x14ac:dyDescent="0.2">
      <c r="C73" s="128"/>
      <c r="D73" s="50" t="s">
        <v>31</v>
      </c>
      <c r="E73" s="142">
        <v>4570101684028</v>
      </c>
      <c r="F73" s="33">
        <v>2300</v>
      </c>
      <c r="G73" s="33">
        <f t="shared" si="11"/>
        <v>1380</v>
      </c>
      <c r="H73" s="37">
        <f>ORDER!H59</f>
        <v>0</v>
      </c>
      <c r="I73" s="33">
        <f t="shared" si="10"/>
        <v>0</v>
      </c>
      <c r="P73" s="37"/>
    </row>
    <row r="74" spans="3:16" ht="18" customHeight="1" x14ac:dyDescent="0.2">
      <c r="C74" s="128" t="s">
        <v>138</v>
      </c>
      <c r="D74" s="50" t="s">
        <v>30</v>
      </c>
      <c r="E74" s="142">
        <v>4570101683823</v>
      </c>
      <c r="F74" s="33">
        <v>2300</v>
      </c>
      <c r="G74" s="33">
        <f t="shared" si="11"/>
        <v>1380</v>
      </c>
      <c r="H74" s="120">
        <f>ORDER!I58</f>
        <v>0</v>
      </c>
      <c r="I74" s="33">
        <f t="shared" si="10"/>
        <v>0</v>
      </c>
      <c r="P74" s="37"/>
    </row>
    <row r="75" spans="3:16" ht="18" customHeight="1" x14ac:dyDescent="0.2">
      <c r="C75" s="128"/>
      <c r="D75" s="50" t="s">
        <v>31</v>
      </c>
      <c r="E75" s="142">
        <v>4570101683830</v>
      </c>
      <c r="F75" s="33">
        <v>2300</v>
      </c>
      <c r="G75" s="33">
        <f t="shared" si="11"/>
        <v>1380</v>
      </c>
      <c r="H75" s="37">
        <f>ORDER!I59</f>
        <v>0</v>
      </c>
      <c r="I75" s="33">
        <f t="shared" si="10"/>
        <v>0</v>
      </c>
      <c r="P75" s="37"/>
    </row>
    <row r="76" spans="3:16" ht="18" customHeight="1" x14ac:dyDescent="0.2">
      <c r="C76" s="128" t="s">
        <v>140</v>
      </c>
      <c r="D76" s="50" t="s">
        <v>30</v>
      </c>
      <c r="E76" s="142">
        <v>4570101684059</v>
      </c>
      <c r="F76" s="33">
        <v>2300</v>
      </c>
      <c r="G76" s="33">
        <f t="shared" si="11"/>
        <v>1380</v>
      </c>
      <c r="H76" s="120">
        <f>ORDER!J58</f>
        <v>0</v>
      </c>
      <c r="I76" s="33">
        <f t="shared" si="10"/>
        <v>0</v>
      </c>
      <c r="P76" s="37"/>
    </row>
    <row r="77" spans="3:16" ht="18" customHeight="1" x14ac:dyDescent="0.2">
      <c r="C77" s="137"/>
      <c r="D77" s="50" t="s">
        <v>31</v>
      </c>
      <c r="E77" s="142">
        <v>4570101684066</v>
      </c>
      <c r="F77" s="33">
        <v>2300</v>
      </c>
      <c r="G77" s="33">
        <f t="shared" si="11"/>
        <v>1380</v>
      </c>
      <c r="H77" s="37">
        <f>ORDER!J59</f>
        <v>0</v>
      </c>
      <c r="I77" s="33">
        <f t="shared" si="10"/>
        <v>0</v>
      </c>
      <c r="P77" s="37"/>
    </row>
    <row r="78" spans="3:16" ht="18" customHeight="1" x14ac:dyDescent="0.2">
      <c r="C78" s="127" t="s">
        <v>90</v>
      </c>
      <c r="D78" s="50" t="s">
        <v>30</v>
      </c>
      <c r="E78" s="142">
        <v>4570101683847</v>
      </c>
      <c r="F78" s="33">
        <v>2300</v>
      </c>
      <c r="G78" s="33">
        <f t="shared" si="11"/>
        <v>1380</v>
      </c>
      <c r="H78" s="120">
        <f>ORDER!C65</f>
        <v>0</v>
      </c>
      <c r="I78" s="33">
        <f t="shared" si="10"/>
        <v>0</v>
      </c>
      <c r="P78" s="37"/>
    </row>
    <row r="79" spans="3:16" ht="18" customHeight="1" x14ac:dyDescent="0.2">
      <c r="C79" s="128"/>
      <c r="D79" s="50" t="s">
        <v>31</v>
      </c>
      <c r="E79" s="142">
        <v>4570101683854</v>
      </c>
      <c r="F79" s="33">
        <v>2300</v>
      </c>
      <c r="G79" s="33">
        <f t="shared" si="11"/>
        <v>1380</v>
      </c>
      <c r="H79" s="37">
        <f>ORDER!C66</f>
        <v>0</v>
      </c>
      <c r="I79" s="33">
        <f t="shared" si="10"/>
        <v>0</v>
      </c>
      <c r="P79" s="37"/>
    </row>
    <row r="80" spans="3:16" ht="18" customHeight="1" x14ac:dyDescent="0.2">
      <c r="C80" s="127" t="s">
        <v>98</v>
      </c>
      <c r="D80" s="28" t="s">
        <v>30</v>
      </c>
      <c r="E80" s="142">
        <v>4570101685728</v>
      </c>
      <c r="F80" s="33">
        <v>2300</v>
      </c>
      <c r="G80" s="33">
        <f t="shared" si="11"/>
        <v>1380</v>
      </c>
      <c r="H80" s="120">
        <f>ORDER!D65</f>
        <v>0</v>
      </c>
      <c r="I80" s="33">
        <f t="shared" si="10"/>
        <v>0</v>
      </c>
      <c r="P80" s="37"/>
    </row>
    <row r="81" spans="3:16" ht="18" customHeight="1" x14ac:dyDescent="0.2">
      <c r="C81" s="128"/>
      <c r="D81" s="28" t="s">
        <v>31</v>
      </c>
      <c r="E81" s="142">
        <v>4570101685735</v>
      </c>
      <c r="F81" s="33">
        <v>2300</v>
      </c>
      <c r="G81" s="33">
        <f t="shared" ref="G81:G96" si="12">F81*0.6</f>
        <v>1380</v>
      </c>
      <c r="H81" s="37">
        <f>ORDER!D66</f>
        <v>0</v>
      </c>
      <c r="I81" s="33">
        <f t="shared" si="10"/>
        <v>0</v>
      </c>
      <c r="P81" s="37"/>
    </row>
    <row r="82" spans="3:16" ht="18" customHeight="1" x14ac:dyDescent="0.2">
      <c r="C82" s="127" t="s">
        <v>100</v>
      </c>
      <c r="D82" s="28" t="s">
        <v>30</v>
      </c>
      <c r="E82" s="142">
        <v>4570101685742</v>
      </c>
      <c r="F82" s="33">
        <v>2300</v>
      </c>
      <c r="G82" s="33">
        <f t="shared" si="12"/>
        <v>1380</v>
      </c>
      <c r="H82" s="37">
        <f>ORDER!E65</f>
        <v>0</v>
      </c>
      <c r="I82" s="33">
        <f t="shared" si="10"/>
        <v>0</v>
      </c>
      <c r="J82" s="27"/>
      <c r="P82" s="28">
        <f>ORDER!K65</f>
        <v>0</v>
      </c>
    </row>
    <row r="83" spans="3:16" ht="18" customHeight="1" x14ac:dyDescent="0.2">
      <c r="C83" s="128"/>
      <c r="D83" s="28" t="s">
        <v>31</v>
      </c>
      <c r="E83" s="142">
        <v>4570101685759</v>
      </c>
      <c r="F83" s="33">
        <v>2300</v>
      </c>
      <c r="G83" s="33">
        <f t="shared" si="12"/>
        <v>1380</v>
      </c>
      <c r="H83" s="37">
        <f>ORDER!E66</f>
        <v>0</v>
      </c>
      <c r="I83" s="33">
        <f t="shared" si="10"/>
        <v>0</v>
      </c>
      <c r="J83" s="27"/>
      <c r="P83" s="28">
        <f>ORDER!K66</f>
        <v>0</v>
      </c>
    </row>
    <row r="84" spans="3:16" ht="18" customHeight="1" x14ac:dyDescent="0.2">
      <c r="C84" s="127" t="s">
        <v>89</v>
      </c>
      <c r="D84" s="28" t="s">
        <v>30</v>
      </c>
      <c r="E84" s="142">
        <v>4570101684035</v>
      </c>
      <c r="F84" s="33">
        <v>2300</v>
      </c>
      <c r="G84" s="33">
        <f t="shared" si="12"/>
        <v>1380</v>
      </c>
      <c r="H84" s="37">
        <f>ORDER!F65</f>
        <v>0</v>
      </c>
      <c r="I84" s="33">
        <f t="shared" si="10"/>
        <v>0</v>
      </c>
      <c r="J84" s="27"/>
      <c r="L84" s="58"/>
      <c r="M84" s="58"/>
      <c r="P84" s="37"/>
    </row>
    <row r="85" spans="3:16" ht="18" customHeight="1" x14ac:dyDescent="0.2">
      <c r="C85" s="128"/>
      <c r="D85" s="28" t="s">
        <v>31</v>
      </c>
      <c r="E85" s="142">
        <v>4570101684042</v>
      </c>
      <c r="F85" s="33">
        <v>2300</v>
      </c>
      <c r="G85" s="33">
        <f t="shared" si="12"/>
        <v>1380</v>
      </c>
      <c r="H85" s="37">
        <f>ORDER!F66</f>
        <v>0</v>
      </c>
      <c r="I85" s="33">
        <f t="shared" si="10"/>
        <v>0</v>
      </c>
      <c r="L85" s="58"/>
      <c r="M85" s="58"/>
      <c r="P85" s="37"/>
    </row>
    <row r="86" spans="3:16" ht="18" customHeight="1" x14ac:dyDescent="0.2">
      <c r="C86" s="127" t="s">
        <v>88</v>
      </c>
      <c r="D86" s="28" t="s">
        <v>30</v>
      </c>
      <c r="E86" s="142">
        <v>4570101683809</v>
      </c>
      <c r="F86" s="33">
        <v>2300</v>
      </c>
      <c r="G86" s="33">
        <f t="shared" si="12"/>
        <v>1380</v>
      </c>
      <c r="H86" s="37">
        <f>ORDER!G65</f>
        <v>0</v>
      </c>
      <c r="I86" s="33">
        <f t="shared" si="10"/>
        <v>0</v>
      </c>
      <c r="L86" s="58"/>
      <c r="M86" s="58"/>
      <c r="P86" s="37"/>
    </row>
    <row r="87" spans="3:16" ht="18" customHeight="1" x14ac:dyDescent="0.2">
      <c r="C87" s="128"/>
      <c r="D87" s="28" t="s">
        <v>31</v>
      </c>
      <c r="E87" s="142">
        <v>4570101683816</v>
      </c>
      <c r="F87" s="33">
        <v>2300</v>
      </c>
      <c r="G87" s="33">
        <f t="shared" si="12"/>
        <v>1380</v>
      </c>
      <c r="H87" s="37">
        <f>ORDER!G66</f>
        <v>0</v>
      </c>
      <c r="I87" s="33">
        <f t="shared" si="10"/>
        <v>0</v>
      </c>
      <c r="L87" s="58"/>
      <c r="M87" s="58"/>
      <c r="P87" s="37"/>
    </row>
    <row r="88" spans="3:16" ht="18" customHeight="1" x14ac:dyDescent="0.2">
      <c r="C88" s="127" t="s">
        <v>102</v>
      </c>
      <c r="D88" s="28" t="s">
        <v>30</v>
      </c>
      <c r="E88" s="142">
        <v>4570101685766</v>
      </c>
      <c r="F88" s="33">
        <v>2300</v>
      </c>
      <c r="G88" s="33">
        <f t="shared" si="12"/>
        <v>1380</v>
      </c>
      <c r="H88" s="37">
        <f>ORDER!H65</f>
        <v>0</v>
      </c>
      <c r="I88" s="33">
        <f t="shared" si="10"/>
        <v>0</v>
      </c>
      <c r="L88" s="58"/>
      <c r="M88" s="58"/>
      <c r="P88" s="37"/>
    </row>
    <row r="89" spans="3:16" ht="18" customHeight="1" x14ac:dyDescent="0.2">
      <c r="C89" s="128"/>
      <c r="D89" s="28" t="s">
        <v>31</v>
      </c>
      <c r="E89" s="142">
        <v>4570101685773</v>
      </c>
      <c r="F89" s="33">
        <v>2300</v>
      </c>
      <c r="G89" s="33">
        <f t="shared" si="12"/>
        <v>1380</v>
      </c>
      <c r="H89" s="37">
        <f>ORDER!H66</f>
        <v>0</v>
      </c>
      <c r="I89" s="33">
        <f t="shared" si="10"/>
        <v>0</v>
      </c>
      <c r="L89" s="58"/>
      <c r="M89" s="58"/>
      <c r="P89" s="37"/>
    </row>
    <row r="90" spans="3:16" ht="18" customHeight="1" x14ac:dyDescent="0.2">
      <c r="C90" s="127" t="s">
        <v>144</v>
      </c>
      <c r="D90" s="28" t="s">
        <v>30</v>
      </c>
      <c r="E90" s="142">
        <v>4570101684073</v>
      </c>
      <c r="F90" s="33">
        <v>2300</v>
      </c>
      <c r="G90" s="33">
        <f t="shared" si="12"/>
        <v>1380</v>
      </c>
      <c r="H90" s="37">
        <f>ORDER!I65</f>
        <v>0</v>
      </c>
      <c r="I90" s="33">
        <f t="shared" si="10"/>
        <v>0</v>
      </c>
      <c r="L90" s="58"/>
      <c r="M90" s="58"/>
      <c r="P90" s="37"/>
    </row>
    <row r="91" spans="3:16" ht="18" customHeight="1" x14ac:dyDescent="0.2">
      <c r="D91" s="28" t="s">
        <v>31</v>
      </c>
      <c r="E91" s="142">
        <v>4570101684080</v>
      </c>
      <c r="F91" s="33">
        <v>2300</v>
      </c>
      <c r="G91" s="33">
        <f t="shared" si="12"/>
        <v>1380</v>
      </c>
      <c r="H91" s="37">
        <f>ORDER!I66</f>
        <v>0</v>
      </c>
      <c r="I91" s="33">
        <f t="shared" si="10"/>
        <v>0</v>
      </c>
      <c r="L91" s="58"/>
      <c r="M91" s="58"/>
      <c r="P91" s="37"/>
    </row>
    <row r="92" spans="3:16" ht="18" customHeight="1" x14ac:dyDescent="0.2">
      <c r="C92" s="127" t="s">
        <v>111</v>
      </c>
      <c r="D92" s="28" t="s">
        <v>30</v>
      </c>
      <c r="F92" s="33">
        <v>2300</v>
      </c>
      <c r="G92" s="33">
        <f t="shared" si="12"/>
        <v>1380</v>
      </c>
      <c r="H92" s="37">
        <f>ORDER!J65</f>
        <v>0</v>
      </c>
      <c r="I92" s="33">
        <f t="shared" si="10"/>
        <v>0</v>
      </c>
      <c r="L92" s="58"/>
      <c r="M92" s="58"/>
      <c r="P92" s="37"/>
    </row>
    <row r="93" spans="3:16" ht="18" customHeight="1" x14ac:dyDescent="0.2">
      <c r="C93" s="134"/>
      <c r="D93" s="28" t="s">
        <v>31</v>
      </c>
      <c r="E93" s="37">
        <v>4570101685780</v>
      </c>
      <c r="F93" s="33">
        <v>2300</v>
      </c>
      <c r="G93" s="33">
        <f t="shared" si="12"/>
        <v>1380</v>
      </c>
      <c r="H93" s="37">
        <f>ORDER!J66</f>
        <v>0</v>
      </c>
      <c r="I93" s="33">
        <f t="shared" si="10"/>
        <v>0</v>
      </c>
      <c r="P93" s="37"/>
    </row>
    <row r="94" spans="3:16" ht="18" customHeight="1" x14ac:dyDescent="0.2">
      <c r="C94" s="128" t="s">
        <v>155</v>
      </c>
      <c r="D94" s="44" t="s">
        <v>30</v>
      </c>
      <c r="E94" s="119"/>
      <c r="F94" s="29">
        <v>2300</v>
      </c>
      <c r="G94" s="29">
        <f t="shared" si="12"/>
        <v>1380</v>
      </c>
      <c r="H94" s="119">
        <f>ORDER!C72</f>
        <v>0</v>
      </c>
      <c r="I94" s="29">
        <f t="shared" si="10"/>
        <v>0</v>
      </c>
      <c r="J94" s="27"/>
      <c r="L94" s="58"/>
      <c r="M94" s="58"/>
      <c r="P94" s="37"/>
    </row>
    <row r="95" spans="3:16" ht="18" customHeight="1" x14ac:dyDescent="0.2">
      <c r="C95" s="128"/>
      <c r="D95" s="28" t="s">
        <v>31</v>
      </c>
      <c r="F95" s="33">
        <v>2300</v>
      </c>
      <c r="G95" s="33">
        <f t="shared" si="12"/>
        <v>1380</v>
      </c>
      <c r="H95" s="37">
        <f>ORDER!C73</f>
        <v>0</v>
      </c>
      <c r="I95" s="33">
        <f t="shared" si="10"/>
        <v>0</v>
      </c>
      <c r="J95" s="27"/>
      <c r="L95" s="58"/>
      <c r="M95" s="58"/>
      <c r="P95" s="37"/>
    </row>
    <row r="96" spans="3:16" ht="18" customHeight="1" x14ac:dyDescent="0.2">
      <c r="C96" s="128" t="s">
        <v>149</v>
      </c>
      <c r="D96" s="28" t="s">
        <v>30</v>
      </c>
      <c r="F96" s="33">
        <v>2300</v>
      </c>
      <c r="G96" s="33">
        <f t="shared" si="12"/>
        <v>1380</v>
      </c>
      <c r="H96" s="37">
        <f>ORDER!D72</f>
        <v>0</v>
      </c>
      <c r="I96" s="33">
        <f t="shared" si="10"/>
        <v>0</v>
      </c>
      <c r="L96" s="58"/>
      <c r="M96" s="58"/>
      <c r="P96" s="37"/>
    </row>
    <row r="97" spans="1:16" ht="18" customHeight="1" x14ac:dyDescent="0.2">
      <c r="D97" s="28" t="s">
        <v>31</v>
      </c>
      <c r="F97" s="33">
        <v>2300</v>
      </c>
      <c r="G97" s="33">
        <f t="shared" ref="G97:G99" si="13">F97*0.6</f>
        <v>1380</v>
      </c>
      <c r="H97" s="37">
        <f>ORDER!D73</f>
        <v>0</v>
      </c>
      <c r="I97" s="33">
        <f t="shared" si="10"/>
        <v>0</v>
      </c>
      <c r="L97" s="58"/>
      <c r="M97" s="58"/>
      <c r="P97" s="37"/>
    </row>
    <row r="98" spans="1:16" ht="18" customHeight="1" x14ac:dyDescent="0.2">
      <c r="C98" s="128" t="s">
        <v>150</v>
      </c>
      <c r="D98" s="28" t="s">
        <v>30</v>
      </c>
      <c r="F98" s="33">
        <v>2300</v>
      </c>
      <c r="G98" s="33">
        <f t="shared" si="13"/>
        <v>1380</v>
      </c>
      <c r="H98" s="37">
        <f>ORDER!E72</f>
        <v>0</v>
      </c>
      <c r="I98" s="33">
        <f t="shared" si="10"/>
        <v>0</v>
      </c>
      <c r="L98" s="58"/>
      <c r="M98" s="58"/>
      <c r="P98" s="37"/>
    </row>
    <row r="99" spans="1:16" ht="18" customHeight="1" x14ac:dyDescent="0.2">
      <c r="C99" s="136"/>
      <c r="D99" s="38" t="s">
        <v>31</v>
      </c>
      <c r="E99" s="41"/>
      <c r="F99" s="34">
        <v>2300</v>
      </c>
      <c r="G99" s="34">
        <f t="shared" si="13"/>
        <v>1380</v>
      </c>
      <c r="H99" s="41">
        <f>ORDER!E73</f>
        <v>0</v>
      </c>
      <c r="I99" s="34">
        <f t="shared" si="10"/>
        <v>0</v>
      </c>
      <c r="K99" s="27" t="s">
        <v>47</v>
      </c>
      <c r="L99" s="58">
        <f>SUM(H62:H99)</f>
        <v>0</v>
      </c>
      <c r="M99" s="58">
        <f>SUM(I62:I99)</f>
        <v>0</v>
      </c>
      <c r="P99" s="37"/>
    </row>
    <row r="100" spans="1:16" ht="18" customHeight="1" x14ac:dyDescent="0.2">
      <c r="C100" s="138" t="s">
        <v>75</v>
      </c>
      <c r="D100" s="123" t="s">
        <v>42</v>
      </c>
      <c r="E100" s="124"/>
      <c r="F100" s="29">
        <v>2500</v>
      </c>
      <c r="G100" s="29">
        <f>F100*0.6</f>
        <v>1500</v>
      </c>
      <c r="H100" s="125">
        <f>ORDER!C60</f>
        <v>0</v>
      </c>
      <c r="I100" s="29">
        <f>G100*H100</f>
        <v>0</v>
      </c>
      <c r="P100" s="37"/>
    </row>
    <row r="101" spans="1:16" ht="18" customHeight="1" x14ac:dyDescent="0.2">
      <c r="C101" s="127" t="s">
        <v>77</v>
      </c>
      <c r="D101" s="50" t="s">
        <v>42</v>
      </c>
      <c r="E101" s="85"/>
      <c r="F101" s="33">
        <v>2500</v>
      </c>
      <c r="G101" s="33">
        <f t="shared" ref="G101:G105" si="14">F101*0.6</f>
        <v>1500</v>
      </c>
      <c r="H101" s="120">
        <f>ORDER!D60</f>
        <v>0</v>
      </c>
      <c r="I101" s="33">
        <f>G101*H101</f>
        <v>0</v>
      </c>
      <c r="P101" s="37"/>
    </row>
    <row r="102" spans="1:16" ht="18" customHeight="1" x14ac:dyDescent="0.2">
      <c r="C102" s="127" t="s">
        <v>83</v>
      </c>
      <c r="D102" s="50" t="s">
        <v>42</v>
      </c>
      <c r="E102" s="143">
        <v>4570101686053</v>
      </c>
      <c r="F102" s="33">
        <v>2500</v>
      </c>
      <c r="G102" s="33">
        <f t="shared" si="14"/>
        <v>1500</v>
      </c>
      <c r="H102" s="120">
        <f>ORDER!G60</f>
        <v>0</v>
      </c>
      <c r="I102" s="33">
        <f>G102*H102</f>
        <v>0</v>
      </c>
      <c r="P102" s="37"/>
    </row>
    <row r="103" spans="1:16" ht="18" customHeight="1" x14ac:dyDescent="0.2">
      <c r="C103" s="127" t="s">
        <v>87</v>
      </c>
      <c r="D103" s="50" t="s">
        <v>42</v>
      </c>
      <c r="E103" s="85"/>
      <c r="F103" s="33">
        <v>2500</v>
      </c>
      <c r="G103" s="33">
        <f t="shared" si="14"/>
        <v>1500</v>
      </c>
      <c r="H103" s="120">
        <f>ORDER!H60</f>
        <v>0</v>
      </c>
      <c r="I103" s="33">
        <f t="shared" ref="I103:I129" si="15">G103*H103</f>
        <v>0</v>
      </c>
      <c r="P103" s="37"/>
    </row>
    <row r="104" spans="1:16" ht="18" customHeight="1" x14ac:dyDescent="0.2">
      <c r="C104" s="137" t="s">
        <v>138</v>
      </c>
      <c r="D104" s="50" t="s">
        <v>42</v>
      </c>
      <c r="E104" s="85"/>
      <c r="F104" s="33">
        <v>2500</v>
      </c>
      <c r="G104" s="33">
        <f t="shared" si="14"/>
        <v>1500</v>
      </c>
      <c r="H104" s="120">
        <f>ORDER!I60</f>
        <v>0</v>
      </c>
      <c r="I104" s="33">
        <f t="shared" si="15"/>
        <v>0</v>
      </c>
      <c r="P104" s="37"/>
    </row>
    <row r="105" spans="1:16" ht="18" customHeight="1" x14ac:dyDescent="0.2">
      <c r="C105" s="137" t="s">
        <v>140</v>
      </c>
      <c r="D105" s="50" t="s">
        <v>42</v>
      </c>
      <c r="E105" s="85"/>
      <c r="F105" s="33">
        <v>2500</v>
      </c>
      <c r="G105" s="33">
        <f t="shared" si="14"/>
        <v>1500</v>
      </c>
      <c r="H105" s="120">
        <f>ORDER!J60</f>
        <v>0</v>
      </c>
      <c r="I105" s="33">
        <f t="shared" si="15"/>
        <v>0</v>
      </c>
      <c r="P105" s="37"/>
    </row>
    <row r="106" spans="1:16" ht="18" customHeight="1" x14ac:dyDescent="0.2">
      <c r="C106" s="137" t="s">
        <v>90</v>
      </c>
      <c r="D106" s="50" t="s">
        <v>42</v>
      </c>
      <c r="E106" s="85"/>
      <c r="F106" s="33">
        <v>2500</v>
      </c>
      <c r="G106" s="33">
        <f>F106*0.6</f>
        <v>1500</v>
      </c>
      <c r="H106" s="120">
        <f>ORDER!C67</f>
        <v>0</v>
      </c>
      <c r="I106" s="33">
        <f t="shared" si="15"/>
        <v>0</v>
      </c>
      <c r="L106" s="58"/>
      <c r="M106" s="58"/>
      <c r="P106" s="37"/>
    </row>
    <row r="107" spans="1:16" ht="18" customHeight="1" x14ac:dyDescent="0.2">
      <c r="C107" s="137" t="s">
        <v>98</v>
      </c>
      <c r="D107" s="50" t="s">
        <v>42</v>
      </c>
      <c r="E107" s="85"/>
      <c r="F107" s="33">
        <v>2500</v>
      </c>
      <c r="G107" s="33">
        <f t="shared" ref="G107:G109" si="16">F107*0.6</f>
        <v>1500</v>
      </c>
      <c r="H107" s="120">
        <f>ORDER!D67</f>
        <v>0</v>
      </c>
      <c r="I107" s="33">
        <f t="shared" si="15"/>
        <v>0</v>
      </c>
      <c r="P107" s="37"/>
    </row>
    <row r="108" spans="1:16" ht="18" customHeight="1" x14ac:dyDescent="0.2">
      <c r="C108" s="137" t="s">
        <v>100</v>
      </c>
      <c r="D108" s="50" t="s">
        <v>42</v>
      </c>
      <c r="E108" s="85"/>
      <c r="F108" s="33">
        <v>2500</v>
      </c>
      <c r="G108" s="33">
        <f t="shared" si="16"/>
        <v>1500</v>
      </c>
      <c r="H108" s="120">
        <f>ORDER!E67</f>
        <v>0</v>
      </c>
      <c r="I108" s="33">
        <f t="shared" si="15"/>
        <v>0</v>
      </c>
      <c r="L108" s="58"/>
      <c r="M108" s="58"/>
      <c r="P108" s="37"/>
    </row>
    <row r="109" spans="1:16" ht="18" customHeight="1" x14ac:dyDescent="0.2">
      <c r="A109" s="38"/>
      <c r="B109" s="38"/>
      <c r="C109" s="139" t="s">
        <v>155</v>
      </c>
      <c r="D109" s="68" t="s">
        <v>172</v>
      </c>
      <c r="E109" s="99"/>
      <c r="F109" s="34">
        <v>2500</v>
      </c>
      <c r="G109" s="34">
        <f t="shared" si="16"/>
        <v>1500</v>
      </c>
      <c r="H109" s="121">
        <f>ORDER!C74</f>
        <v>0</v>
      </c>
      <c r="I109" s="34">
        <f t="shared" si="15"/>
        <v>0</v>
      </c>
      <c r="K109" s="27" t="s">
        <v>53</v>
      </c>
      <c r="L109" s="58">
        <f>SUM(H100:H109)</f>
        <v>0</v>
      </c>
      <c r="M109" s="58">
        <f>SUM(I100:I109)</f>
        <v>0</v>
      </c>
      <c r="P109" s="37"/>
    </row>
    <row r="110" spans="1:16" ht="18" customHeight="1" x14ac:dyDescent="0.2">
      <c r="A110" s="15" t="s">
        <v>62</v>
      </c>
      <c r="B110" s="28" t="s">
        <v>61</v>
      </c>
      <c r="C110" s="128" t="s">
        <v>75</v>
      </c>
      <c r="D110" s="28" t="s">
        <v>30</v>
      </c>
      <c r="F110" s="36">
        <v>2500</v>
      </c>
      <c r="G110" s="36">
        <f>F110*0.6</f>
        <v>1500</v>
      </c>
      <c r="H110" s="37">
        <f>ORDER!C84</f>
        <v>0</v>
      </c>
      <c r="I110" s="33">
        <f t="shared" si="15"/>
        <v>0</v>
      </c>
      <c r="P110" s="27"/>
    </row>
    <row r="111" spans="1:16" ht="18" customHeight="1" x14ac:dyDescent="0.2">
      <c r="C111" s="128"/>
      <c r="D111" s="28" t="s">
        <v>31</v>
      </c>
      <c r="F111" s="36">
        <v>2500</v>
      </c>
      <c r="G111" s="36">
        <f>F111*0.6</f>
        <v>1500</v>
      </c>
      <c r="H111" s="37">
        <f>ORDER!C85</f>
        <v>0</v>
      </c>
      <c r="I111" s="33">
        <f t="shared" si="15"/>
        <v>0</v>
      </c>
      <c r="P111" s="37"/>
    </row>
    <row r="112" spans="1:16" ht="18" customHeight="1" x14ac:dyDescent="0.2">
      <c r="C112" s="140" t="s">
        <v>77</v>
      </c>
      <c r="D112" s="28" t="s">
        <v>30</v>
      </c>
      <c r="F112" s="36">
        <v>2500</v>
      </c>
      <c r="G112" s="36">
        <f>F112*0.6</f>
        <v>1500</v>
      </c>
      <c r="H112" s="37">
        <f>ORDER!D84</f>
        <v>0</v>
      </c>
      <c r="I112" s="33">
        <f t="shared" si="15"/>
        <v>0</v>
      </c>
      <c r="P112" s="37"/>
    </row>
    <row r="113" spans="1:16" ht="18" customHeight="1" x14ac:dyDescent="0.2">
      <c r="C113" s="128"/>
      <c r="D113" s="28" t="s">
        <v>31</v>
      </c>
      <c r="F113" s="36">
        <v>2500</v>
      </c>
      <c r="G113" s="36">
        <f t="shared" ref="G113:G129" si="17">F113*0.6</f>
        <v>1500</v>
      </c>
      <c r="H113" s="37">
        <f>ORDER!D85</f>
        <v>0</v>
      </c>
      <c r="I113" s="33">
        <f t="shared" si="15"/>
        <v>0</v>
      </c>
      <c r="P113" s="37"/>
    </row>
    <row r="114" spans="1:16" ht="18" customHeight="1" x14ac:dyDescent="0.2">
      <c r="C114" s="128" t="s">
        <v>83</v>
      </c>
      <c r="D114" s="28" t="s">
        <v>30</v>
      </c>
      <c r="E114" s="142">
        <v>4570101685841</v>
      </c>
      <c r="F114" s="36">
        <v>2500</v>
      </c>
      <c r="G114" s="36">
        <f t="shared" si="17"/>
        <v>1500</v>
      </c>
      <c r="H114" s="37">
        <f>ORDER!E84</f>
        <v>0</v>
      </c>
      <c r="I114" s="33">
        <f t="shared" si="15"/>
        <v>0</v>
      </c>
      <c r="J114" s="30"/>
      <c r="P114" s="37"/>
    </row>
    <row r="115" spans="1:16" ht="18" customHeight="1" x14ac:dyDescent="0.2">
      <c r="C115" s="128"/>
      <c r="D115" s="28" t="s">
        <v>31</v>
      </c>
      <c r="E115" s="142">
        <v>4570101685858</v>
      </c>
      <c r="F115" s="36">
        <v>2500</v>
      </c>
      <c r="G115" s="36">
        <f t="shared" si="17"/>
        <v>1500</v>
      </c>
      <c r="H115" s="37">
        <f>ORDER!E85</f>
        <v>0</v>
      </c>
      <c r="I115" s="33">
        <f t="shared" si="15"/>
        <v>0</v>
      </c>
      <c r="J115" s="27"/>
      <c r="P115" s="37"/>
    </row>
    <row r="116" spans="1:16" ht="18" customHeight="1" x14ac:dyDescent="0.2">
      <c r="C116" s="128" t="s">
        <v>90</v>
      </c>
      <c r="D116" s="28" t="s">
        <v>30</v>
      </c>
      <c r="E116" s="142">
        <v>4570101685865</v>
      </c>
      <c r="F116" s="36">
        <v>2500</v>
      </c>
      <c r="G116" s="36">
        <f t="shared" si="17"/>
        <v>1500</v>
      </c>
      <c r="H116" s="37">
        <f>ORDER!F84</f>
        <v>0</v>
      </c>
      <c r="I116" s="33">
        <f t="shared" si="15"/>
        <v>0</v>
      </c>
      <c r="J116" s="27"/>
      <c r="P116" s="37"/>
    </row>
    <row r="117" spans="1:16" ht="18" customHeight="1" x14ac:dyDescent="0.2">
      <c r="C117" s="128"/>
      <c r="D117" s="28" t="s">
        <v>31</v>
      </c>
      <c r="E117" s="142">
        <v>4570101685872</v>
      </c>
      <c r="F117" s="36">
        <v>2500</v>
      </c>
      <c r="G117" s="36">
        <f t="shared" si="17"/>
        <v>1500</v>
      </c>
      <c r="H117" s="37">
        <f>ORDER!F85</f>
        <v>0</v>
      </c>
      <c r="I117" s="33">
        <f t="shared" si="15"/>
        <v>0</v>
      </c>
      <c r="J117" s="27"/>
      <c r="P117" s="37"/>
    </row>
    <row r="118" spans="1:16" ht="18" customHeight="1" x14ac:dyDescent="0.2">
      <c r="C118" s="128" t="s">
        <v>98</v>
      </c>
      <c r="D118" s="28" t="s">
        <v>30</v>
      </c>
      <c r="E118" s="142">
        <v>4570101685889</v>
      </c>
      <c r="F118" s="36">
        <v>2500</v>
      </c>
      <c r="G118" s="36">
        <f t="shared" si="17"/>
        <v>1500</v>
      </c>
      <c r="H118" s="37">
        <f>ORDER!G84</f>
        <v>0</v>
      </c>
      <c r="I118" s="33">
        <f t="shared" si="15"/>
        <v>0</v>
      </c>
      <c r="J118" s="27"/>
      <c r="P118" s="37"/>
    </row>
    <row r="119" spans="1:16" ht="18" customHeight="1" x14ac:dyDescent="0.2">
      <c r="C119" s="128"/>
      <c r="D119" s="28" t="s">
        <v>31</v>
      </c>
      <c r="E119" s="142">
        <v>4570101685896</v>
      </c>
      <c r="F119" s="36">
        <v>2500</v>
      </c>
      <c r="G119" s="36">
        <f t="shared" si="17"/>
        <v>1500</v>
      </c>
      <c r="H119" s="37">
        <f>ORDER!G85</f>
        <v>0</v>
      </c>
      <c r="I119" s="33">
        <f t="shared" si="15"/>
        <v>0</v>
      </c>
      <c r="J119" s="27"/>
      <c r="P119" s="37"/>
    </row>
    <row r="120" spans="1:16" ht="18" customHeight="1" x14ac:dyDescent="0.2">
      <c r="C120" s="128" t="s">
        <v>100</v>
      </c>
      <c r="D120" s="28" t="s">
        <v>30</v>
      </c>
      <c r="E120" s="142">
        <v>4570101685902</v>
      </c>
      <c r="F120" s="36">
        <v>2500</v>
      </c>
      <c r="G120" s="36">
        <f t="shared" si="17"/>
        <v>1500</v>
      </c>
      <c r="H120" s="37">
        <f>ORDER!H84</f>
        <v>0</v>
      </c>
      <c r="I120" s="33">
        <f t="shared" si="15"/>
        <v>0</v>
      </c>
      <c r="J120" s="27"/>
      <c r="P120" s="37"/>
    </row>
    <row r="121" spans="1:16" ht="18" customHeight="1" x14ac:dyDescent="0.2">
      <c r="C121" s="128"/>
      <c r="D121" s="28" t="s">
        <v>31</v>
      </c>
      <c r="E121" s="142">
        <v>4570101685919</v>
      </c>
      <c r="F121" s="36">
        <v>2500</v>
      </c>
      <c r="G121" s="36">
        <f t="shared" si="17"/>
        <v>1500</v>
      </c>
      <c r="H121" s="37">
        <f>ORDER!H85</f>
        <v>0</v>
      </c>
      <c r="I121" s="33">
        <f t="shared" si="15"/>
        <v>0</v>
      </c>
      <c r="J121" s="27"/>
      <c r="P121" s="37"/>
    </row>
    <row r="122" spans="1:16" ht="18" customHeight="1" x14ac:dyDescent="0.2">
      <c r="C122" s="128" t="s">
        <v>158</v>
      </c>
      <c r="D122" s="28" t="s">
        <v>30</v>
      </c>
      <c r="E122" s="142">
        <v>4570101686060</v>
      </c>
      <c r="F122" s="36">
        <v>2500</v>
      </c>
      <c r="G122" s="36">
        <f t="shared" si="17"/>
        <v>1500</v>
      </c>
      <c r="H122" s="37">
        <f>ORDER!I84</f>
        <v>0</v>
      </c>
      <c r="I122" s="33">
        <f t="shared" si="15"/>
        <v>0</v>
      </c>
      <c r="J122" s="27"/>
      <c r="P122" s="37"/>
    </row>
    <row r="123" spans="1:16" ht="18" customHeight="1" x14ac:dyDescent="0.2">
      <c r="C123" s="128"/>
      <c r="D123" s="28" t="s">
        <v>31</v>
      </c>
      <c r="E123" s="142">
        <v>4570101686077</v>
      </c>
      <c r="F123" s="36">
        <v>2500</v>
      </c>
      <c r="G123" s="36">
        <f t="shared" si="17"/>
        <v>1500</v>
      </c>
      <c r="H123" s="37">
        <f>ORDER!I85</f>
        <v>0</v>
      </c>
      <c r="I123" s="33">
        <f t="shared" si="15"/>
        <v>0</v>
      </c>
      <c r="J123" s="27"/>
      <c r="P123" s="37"/>
    </row>
    <row r="124" spans="1:16" ht="18" customHeight="1" x14ac:dyDescent="0.2">
      <c r="C124" s="128" t="s">
        <v>160</v>
      </c>
      <c r="D124" s="28" t="s">
        <v>30</v>
      </c>
      <c r="F124" s="36">
        <v>2500</v>
      </c>
      <c r="G124" s="36">
        <f t="shared" si="17"/>
        <v>1500</v>
      </c>
      <c r="H124" s="37">
        <f>ORDER!J84</f>
        <v>0</v>
      </c>
      <c r="I124" s="33">
        <f t="shared" si="15"/>
        <v>0</v>
      </c>
      <c r="J124" s="27"/>
      <c r="P124" s="37"/>
    </row>
    <row r="125" spans="1:16" ht="18" customHeight="1" x14ac:dyDescent="0.2">
      <c r="D125" s="28" t="s">
        <v>31</v>
      </c>
      <c r="F125" s="36">
        <v>2500</v>
      </c>
      <c r="G125" s="36">
        <f t="shared" si="17"/>
        <v>1500</v>
      </c>
      <c r="H125" s="37">
        <f>ORDER!J85</f>
        <v>0</v>
      </c>
      <c r="I125" s="33">
        <f t="shared" si="15"/>
        <v>0</v>
      </c>
      <c r="J125" s="27"/>
      <c r="K125" s="27" t="s">
        <v>60</v>
      </c>
      <c r="L125" s="58">
        <f>SUM(H110:H125)</f>
        <v>0</v>
      </c>
      <c r="M125" s="58">
        <f>SUM(I110:I125)</f>
        <v>0</v>
      </c>
      <c r="P125" s="37"/>
    </row>
    <row r="126" spans="1:16" ht="18" customHeight="1" x14ac:dyDescent="0.35">
      <c r="A126" s="117" t="s">
        <v>157</v>
      </c>
      <c r="B126" s="118" t="s">
        <v>156</v>
      </c>
      <c r="C126" s="118" t="s">
        <v>76</v>
      </c>
      <c r="D126" s="44" t="s">
        <v>30</v>
      </c>
      <c r="E126" s="142">
        <v>4570101685803</v>
      </c>
      <c r="F126" s="43">
        <v>2700</v>
      </c>
      <c r="G126" s="43">
        <f t="shared" si="17"/>
        <v>1620</v>
      </c>
      <c r="H126" s="119">
        <f>ORDER!C95</f>
        <v>0</v>
      </c>
      <c r="I126" s="29">
        <f t="shared" si="15"/>
        <v>0</v>
      </c>
      <c r="J126" s="27"/>
      <c r="L126" s="58"/>
      <c r="M126" s="58"/>
      <c r="P126" s="37"/>
    </row>
    <row r="127" spans="1:16" ht="18" customHeight="1" x14ac:dyDescent="0.2">
      <c r="D127" s="28" t="s">
        <v>31</v>
      </c>
      <c r="E127" s="142">
        <v>4570101685810</v>
      </c>
      <c r="F127" s="36">
        <v>2700</v>
      </c>
      <c r="G127" s="36">
        <f t="shared" si="17"/>
        <v>1620</v>
      </c>
      <c r="H127" s="37">
        <f>ORDER!C96</f>
        <v>0</v>
      </c>
      <c r="I127" s="33">
        <f t="shared" si="15"/>
        <v>0</v>
      </c>
      <c r="J127" s="27"/>
      <c r="L127" s="58"/>
      <c r="M127" s="58"/>
      <c r="P127" s="37"/>
    </row>
    <row r="128" spans="1:16" ht="18" customHeight="1" x14ac:dyDescent="0.2">
      <c r="C128" s="127" t="s">
        <v>78</v>
      </c>
      <c r="D128" s="28" t="s">
        <v>30</v>
      </c>
      <c r="E128" s="142">
        <v>4570101685827</v>
      </c>
      <c r="F128" s="36">
        <v>2700</v>
      </c>
      <c r="G128" s="36">
        <f t="shared" si="17"/>
        <v>1620</v>
      </c>
      <c r="H128" s="37">
        <f>ORDER!D95</f>
        <v>0</v>
      </c>
      <c r="I128" s="33">
        <f t="shared" si="15"/>
        <v>0</v>
      </c>
      <c r="J128" s="27"/>
      <c r="L128" s="58"/>
      <c r="M128" s="58"/>
      <c r="P128" s="37"/>
    </row>
    <row r="129" spans="1:16" ht="18" customHeight="1" x14ac:dyDescent="0.2">
      <c r="A129" s="38"/>
      <c r="B129" s="38"/>
      <c r="C129" s="136"/>
      <c r="D129" s="38" t="s">
        <v>31</v>
      </c>
      <c r="E129" s="142">
        <v>4570101685834</v>
      </c>
      <c r="F129" s="40">
        <v>2700</v>
      </c>
      <c r="G129" s="40">
        <f t="shared" si="17"/>
        <v>1620</v>
      </c>
      <c r="H129" s="41">
        <f>ORDER!D96</f>
        <v>0</v>
      </c>
      <c r="I129" s="34">
        <f t="shared" si="15"/>
        <v>0</v>
      </c>
      <c r="J129" s="27"/>
      <c r="K129" s="27" t="s">
        <v>60</v>
      </c>
      <c r="L129" s="58">
        <f>SUM(H126:H129)</f>
        <v>0</v>
      </c>
      <c r="M129" s="58">
        <f t="shared" ref="M129" si="18">SUM(I126:I129)</f>
        <v>0</v>
      </c>
      <c r="N129" s="58"/>
      <c r="P129" s="37"/>
    </row>
    <row r="130" spans="1:16" ht="18" customHeight="1" x14ac:dyDescent="0.35">
      <c r="E130" s="142">
        <v>4570101686084</v>
      </c>
      <c r="G130" s="76" t="s">
        <v>13</v>
      </c>
      <c r="I130" s="41">
        <f>SUM(H4:H129)</f>
        <v>0</v>
      </c>
      <c r="P130" s="37"/>
    </row>
    <row r="131" spans="1:16" ht="18" customHeight="1" x14ac:dyDescent="0.35">
      <c r="E131" s="142">
        <v>4570101686091</v>
      </c>
      <c r="F131" s="78"/>
      <c r="G131" s="80" t="s">
        <v>27</v>
      </c>
      <c r="H131" s="122"/>
      <c r="I131" s="77">
        <f>SUM(I4:I129)</f>
        <v>0</v>
      </c>
      <c r="P131" s="37"/>
    </row>
    <row r="132" spans="1:16" ht="18" customHeight="1" x14ac:dyDescent="0.4">
      <c r="E132" s="142">
        <v>4570101686107</v>
      </c>
      <c r="F132" s="78"/>
      <c r="G132" s="75" t="s">
        <v>0</v>
      </c>
      <c r="H132" s="122"/>
      <c r="I132" s="79">
        <f>I131*0.1</f>
        <v>0</v>
      </c>
      <c r="P132" s="37"/>
    </row>
    <row r="133" spans="1:16" ht="18" customHeight="1" x14ac:dyDescent="0.4">
      <c r="E133" s="142">
        <v>4570101686114</v>
      </c>
      <c r="F133" s="78"/>
      <c r="G133" s="75" t="s">
        <v>24</v>
      </c>
      <c r="H133" s="122"/>
      <c r="I133" s="79">
        <f>SUM(H131:I132)</f>
        <v>0</v>
      </c>
      <c r="P133" s="37"/>
    </row>
    <row r="134" spans="1:16" ht="18" customHeight="1" x14ac:dyDescent="0.2">
      <c r="F134" s="78"/>
      <c r="G134" s="78"/>
      <c r="P134" s="37"/>
    </row>
  </sheetData>
  <mergeCells count="2">
    <mergeCell ref="B4:C4"/>
    <mergeCell ref="B5:C5"/>
  </mergeCells>
  <phoneticPr fontId="5"/>
  <conditionalFormatting sqref="C125 C127:C129">
    <cfRule type="cellIs" dxfId="12" priority="13" operator="equal">
      <formula>0</formula>
    </cfRule>
  </conditionalFormatting>
  <conditionalFormatting sqref="C62:D63">
    <cfRule type="cellIs" dxfId="11" priority="7" operator="equal">
      <formula>0</formula>
    </cfRule>
    <cfRule type="cellIs" dxfId="10" priority="8" operator="equal">
      <formula>0</formula>
    </cfRule>
  </conditionalFormatting>
  <conditionalFormatting sqref="D64:D67 D101:D109">
    <cfRule type="cellIs" dxfId="9" priority="11" operator="equal">
      <formula>0</formula>
    </cfRule>
    <cfRule type="cellIs" dxfId="8" priority="12" operator="equal">
      <formula>0</formula>
    </cfRule>
  </conditionalFormatting>
  <conditionalFormatting sqref="H2:I2 H4:I6 H6:H47 I7:I133 M25 N30 H57:H127 C68:D81 C82 H82:I83 P82:P83 D82:D97 C84 C86 C88 C90:C92 C97 C98:D100 C102:C109 H110:I129 G132:G133 H134:I1048576">
    <cfRule type="cellIs" dxfId="5" priority="31" operator="equal">
      <formula>0</formula>
    </cfRule>
  </conditionalFormatting>
  <conditionalFormatting sqref="H4:I47 M25 N30 I48:I61 H57:H61 H62:I129 C68:D81 C82 P82:P83 D82:D97 C84 C86 C88 C90:C92 C97 C98:D100 C102:C109">
    <cfRule type="cellIs" dxfId="4" priority="89" operator="equal">
      <formula>0</formula>
    </cfRule>
  </conditionalFormatting>
  <conditionalFormatting sqref="E62:E63 E84:E87">
    <cfRule type="cellIs" dxfId="3" priority="3" operator="equal">
      <formula>0</formula>
    </cfRule>
    <cfRule type="cellIs" dxfId="2" priority="4" operator="equal">
      <formula>0</formula>
    </cfRule>
  </conditionalFormatting>
  <conditionalFormatting sqref="E64:E79 E90:E101 E103:E109">
    <cfRule type="cellIs" dxfId="1" priority="1" operator="equal">
      <formula>0</formula>
    </cfRule>
    <cfRule type="cellIs" dxfId="0" priority="2" operator="equal">
      <formula>0</formula>
    </cfRule>
  </conditionalFormatting>
  <pageMargins left="0.28000000000000003" right="0.19" top="0.49" bottom="0.25" header="0.61" footer="0.87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注文書</vt:lpstr>
      <vt:lpstr>ORDER</vt:lpstr>
      <vt:lpstr>集計</vt:lpstr>
      <vt:lpstr>ORDER!Print_Area</vt:lpstr>
      <vt:lpstr>集計!Print_Area</vt:lpstr>
      <vt:lpstr>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桃江 上滝</dc:creator>
  <cp:lastModifiedBy>桃江 上滝</cp:lastModifiedBy>
  <cp:lastPrinted>2025-11-12T00:29:48Z</cp:lastPrinted>
  <dcterms:created xsi:type="dcterms:W3CDTF">2022-04-10T11:58:54Z</dcterms:created>
  <dcterms:modified xsi:type="dcterms:W3CDTF">2025-11-23T23:43:18Z</dcterms:modified>
</cp:coreProperties>
</file>